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8.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9.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0.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1.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12.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13.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14.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10.1.2.252\Menea_Public\Public Alen\EU Programi\Transnacionalni programi\H2020\CEESEU\2019 call\Implementation\WPT5\T5.2 Evaluation of SECAP Planning and Implementation\SECAP evaluation tool MC_Croatia\"/>
    </mc:Choice>
  </mc:AlternateContent>
  <xr:revisionPtr revIDLastSave="0" documentId="13_ncr:1_{FB5AA582-750C-4A33-806D-A174441B7A78}" xr6:coauthVersionLast="47" xr6:coauthVersionMax="47" xr10:uidLastSave="{00000000-0000-0000-0000-000000000000}"/>
  <bookViews>
    <workbookView xWindow="-28920" yWindow="-120" windowWidth="29040" windowHeight="15720" tabRatio="865" firstSheet="5" activeTab="15" xr2:uid="{00000000-000D-0000-FFFF-FFFF00000000}"/>
  </bookViews>
  <sheets>
    <sheet name="Početna stranica" sheetId="22" r:id="rId1"/>
    <sheet name="Uvod" sheetId="19" r:id="rId2"/>
    <sheet name="Upute" sheetId="21" r:id="rId3"/>
    <sheet name="Politički proces" sheetId="3" r:id="rId4"/>
    <sheet name="Administrativna struktura" sheetId="4" r:id="rId5"/>
    <sheet name="Proračun" sheetId="5" r:id="rId6"/>
    <sheet name="Participativni proces" sheetId="6" r:id="rId7"/>
    <sheet name="BEI" sheetId="9" r:id="rId8"/>
    <sheet name="Procjena rizika i ranjivosti" sheetId="8" r:id="rId9"/>
    <sheet name="Akcijski plan" sheetId="10" r:id="rId10"/>
    <sheet name="Implementacija" sheetId="11" r:id="rId11"/>
    <sheet name="Višerazinsko upravljanje" sheetId="12" r:id="rId12"/>
    <sheet name="Energetsko siromaštvo" sheetId="13" r:id="rId13"/>
    <sheet name="Pravedna tranzicija" sheetId="14" r:id="rId14"/>
    <sheet name="Infografika rezultata" sheetId="23" r:id="rId15"/>
    <sheet name="Kontakt" sheetId="20" r:id="rId16"/>
    <sheet name="Izračuni" sheetId="2"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3" l="1"/>
  <c r="L17" i="2" l="1"/>
  <c r="L4" i="2"/>
  <c r="L15" i="2"/>
  <c r="R4" i="2"/>
  <c r="R5" i="2"/>
  <c r="R6" i="2"/>
  <c r="R7" i="2"/>
  <c r="R8" i="2"/>
  <c r="R9" i="2"/>
  <c r="R10" i="2"/>
  <c r="R11" i="2"/>
  <c r="R12" i="2"/>
  <c r="R13" i="2"/>
  <c r="R14" i="2"/>
  <c r="Q4" i="2"/>
  <c r="Q5" i="2"/>
  <c r="Q6" i="2"/>
  <c r="Q7" i="2"/>
  <c r="Q8" i="2"/>
  <c r="Q9" i="2"/>
  <c r="Q10" i="2"/>
  <c r="Q11" i="2"/>
  <c r="Q12" i="2"/>
  <c r="Q13" i="2"/>
  <c r="Q14" i="2"/>
  <c r="P4" i="2"/>
  <c r="P5" i="2"/>
  <c r="P6" i="2"/>
  <c r="P7" i="2"/>
  <c r="P8" i="2"/>
  <c r="P9" i="2"/>
  <c r="P10" i="2"/>
  <c r="P11" i="2"/>
  <c r="P12" i="2"/>
  <c r="P13" i="2"/>
  <c r="P14" i="2"/>
  <c r="O4" i="2"/>
  <c r="O5" i="2"/>
  <c r="O6" i="2"/>
  <c r="O7" i="2"/>
  <c r="O8" i="2"/>
  <c r="O9" i="2"/>
  <c r="O10" i="2"/>
  <c r="O11" i="2"/>
  <c r="O12" i="2"/>
  <c r="O13" i="2"/>
  <c r="O14" i="2"/>
  <c r="N4" i="2"/>
  <c r="N5" i="2"/>
  <c r="N6" i="2"/>
  <c r="N7" i="2"/>
  <c r="N8" i="2"/>
  <c r="N9" i="2"/>
  <c r="N10" i="2"/>
  <c r="N11" i="2"/>
  <c r="N12" i="2"/>
  <c r="N13" i="2"/>
  <c r="N14" i="2"/>
  <c r="M4" i="2"/>
  <c r="M5" i="2"/>
  <c r="M6" i="2"/>
  <c r="M7" i="2"/>
  <c r="M8" i="2"/>
  <c r="M9" i="2"/>
  <c r="M10" i="2"/>
  <c r="M11" i="2"/>
  <c r="M12" i="2"/>
  <c r="M13" i="2"/>
  <c r="M14" i="2"/>
  <c r="C4" i="2"/>
  <c r="C5" i="2"/>
  <c r="C6" i="2"/>
  <c r="C7" i="2"/>
  <c r="C8" i="2"/>
  <c r="C9" i="2"/>
  <c r="C10" i="2"/>
  <c r="C11" i="2"/>
  <c r="C12" i="2"/>
  <c r="C13" i="2"/>
  <c r="C14" i="2"/>
  <c r="D4" i="2"/>
  <c r="D5" i="2"/>
  <c r="D6" i="2"/>
  <c r="D7" i="2"/>
  <c r="D8" i="2"/>
  <c r="D9" i="2"/>
  <c r="D10" i="2"/>
  <c r="D11" i="2"/>
  <c r="D12" i="2"/>
  <c r="D13" i="2"/>
  <c r="D14" i="2"/>
  <c r="E4" i="2"/>
  <c r="E5" i="2"/>
  <c r="E6" i="2"/>
  <c r="E7" i="2"/>
  <c r="E8" i="2"/>
  <c r="E9" i="2"/>
  <c r="E10" i="2"/>
  <c r="E11" i="2"/>
  <c r="E12" i="2"/>
  <c r="E13" i="2"/>
  <c r="E14" i="2"/>
  <c r="F4" i="2"/>
  <c r="F5" i="2"/>
  <c r="F6" i="2"/>
  <c r="F7" i="2"/>
  <c r="F8" i="2"/>
  <c r="F9" i="2"/>
  <c r="F10" i="2"/>
  <c r="F11" i="2"/>
  <c r="F12" i="2"/>
  <c r="F13" i="2"/>
  <c r="F14" i="2"/>
  <c r="G4" i="2"/>
  <c r="G5" i="2"/>
  <c r="G6" i="2"/>
  <c r="G7" i="2"/>
  <c r="G8" i="2"/>
  <c r="G9" i="2"/>
  <c r="G10" i="2"/>
  <c r="G11" i="2"/>
  <c r="G12" i="2"/>
  <c r="G13" i="2"/>
  <c r="G14" i="2"/>
  <c r="H4" i="2"/>
  <c r="H5" i="2"/>
  <c r="H6" i="2"/>
  <c r="H7" i="2"/>
  <c r="H8" i="2"/>
  <c r="H9" i="2"/>
  <c r="H10" i="2"/>
  <c r="H11" i="2"/>
  <c r="H12" i="2"/>
  <c r="H13" i="2"/>
  <c r="H14" i="2"/>
  <c r="L3" i="2"/>
  <c r="L5" i="2"/>
  <c r="L6" i="2"/>
  <c r="L7" i="2"/>
  <c r="L8" i="2"/>
  <c r="L9" i="2"/>
  <c r="L10" i="2"/>
  <c r="L11" i="2"/>
  <c r="L12" i="2"/>
  <c r="L13" i="2"/>
  <c r="L14" i="2"/>
  <c r="S4" i="2" l="1"/>
  <c r="K4" i="2" s="1"/>
  <c r="I4" i="2"/>
  <c r="I11" i="2"/>
  <c r="S11" i="2"/>
  <c r="K11" i="2" s="1"/>
  <c r="I10" i="2"/>
  <c r="S10" i="2"/>
  <c r="K10" i="2" s="1"/>
  <c r="H15" i="2"/>
  <c r="H16" i="2" s="1"/>
  <c r="E15" i="2"/>
  <c r="E16" i="2" s="1"/>
  <c r="Q15" i="2"/>
  <c r="Q16" i="2" s="1"/>
  <c r="Q17" i="2" s="1"/>
  <c r="O15" i="2"/>
  <c r="O16" i="2" s="1"/>
  <c r="O17" i="2" s="1"/>
  <c r="R15" i="2"/>
  <c r="R16" i="2" s="1"/>
  <c r="R17" i="2" s="1"/>
  <c r="F15" i="2"/>
  <c r="F16" i="2" s="1"/>
  <c r="P15" i="2"/>
  <c r="P16" i="2" s="1"/>
  <c r="P17" i="2" s="1"/>
  <c r="G15" i="2"/>
  <c r="G16" i="2" s="1"/>
  <c r="S12" i="2"/>
  <c r="K12" i="2" s="1"/>
  <c r="S9" i="2"/>
  <c r="K9" i="2" s="1"/>
  <c r="S8" i="2"/>
  <c r="K8" i="2" s="1"/>
  <c r="S6" i="2"/>
  <c r="K6" i="2" s="1"/>
  <c r="S13" i="2"/>
  <c r="K13" i="2" s="1"/>
  <c r="S7" i="2"/>
  <c r="K7" i="2" s="1"/>
  <c r="S14" i="2"/>
  <c r="K14" i="2" s="1"/>
  <c r="N15" i="2"/>
  <c r="N16" i="2" s="1"/>
  <c r="N17" i="2" s="1"/>
  <c r="D15" i="2"/>
  <c r="D16" i="2" s="1"/>
  <c r="I12" i="2"/>
  <c r="I14" i="2"/>
  <c r="I13" i="2"/>
  <c r="I5" i="2"/>
  <c r="I9" i="2"/>
  <c r="I8" i="2"/>
  <c r="I7" i="2"/>
  <c r="S5" i="2"/>
  <c r="K5" i="2" s="1"/>
  <c r="M15" i="2"/>
  <c r="M16" i="2" s="1"/>
  <c r="M17" i="2" s="1"/>
  <c r="C15" i="2"/>
  <c r="C16" i="2" s="1"/>
  <c r="I6" i="2"/>
  <c r="C19" i="2" l="1"/>
  <c r="D19" i="2" s="1"/>
  <c r="F19" i="2" s="1"/>
  <c r="J12" i="2"/>
  <c r="J10" i="2"/>
  <c r="J8" i="2"/>
  <c r="J9" i="2"/>
  <c r="J5" i="2"/>
  <c r="J4" i="2"/>
  <c r="J11" i="2"/>
  <c r="J6" i="2"/>
  <c r="C21" i="2"/>
  <c r="D21" i="2" s="1"/>
  <c r="F21" i="2" s="1"/>
  <c r="C24" i="2"/>
  <c r="D24" i="2" s="1"/>
  <c r="F24" i="2" s="1"/>
  <c r="C23" i="2"/>
  <c r="D23" i="2" s="1"/>
  <c r="E23" i="2" s="1"/>
  <c r="C22" i="2"/>
  <c r="D22" i="2" s="1"/>
  <c r="C20" i="2"/>
  <c r="D20" i="2" s="1"/>
  <c r="C31" i="2" s="1"/>
  <c r="H31" i="2" s="1"/>
  <c r="I16" i="2"/>
  <c r="J13" i="2"/>
  <c r="S15" i="2"/>
  <c r="E27" i="2" s="1"/>
  <c r="J14" i="2"/>
  <c r="K15" i="2"/>
  <c r="J7" i="2"/>
  <c r="I15" i="2"/>
  <c r="C27" i="2" s="1"/>
  <c r="E21" i="2" l="1"/>
  <c r="E24" i="2"/>
  <c r="C32" i="2"/>
  <c r="F32" i="2" s="1"/>
  <c r="C35" i="2"/>
  <c r="F35" i="2" s="1"/>
  <c r="C34" i="2"/>
  <c r="F23" i="2"/>
  <c r="C33" i="2"/>
  <c r="E22" i="2"/>
  <c r="F22" i="2"/>
  <c r="E31" i="2"/>
  <c r="D31" i="2"/>
  <c r="G31" i="2"/>
  <c r="E20" i="2"/>
  <c r="I31" i="2"/>
  <c r="F20" i="2"/>
  <c r="F31" i="2"/>
  <c r="D27" i="2"/>
  <c r="J15" i="2"/>
  <c r="E19" i="2"/>
  <c r="C30" i="2"/>
  <c r="D30" i="2" s="1"/>
  <c r="H35" i="2" l="1"/>
  <c r="I32" i="2"/>
  <c r="G32" i="2"/>
  <c r="H32" i="2"/>
  <c r="D32" i="2"/>
  <c r="E32" i="2"/>
  <c r="I35" i="2"/>
  <c r="G35" i="2"/>
  <c r="D35" i="2"/>
  <c r="E35" i="2"/>
  <c r="F34" i="2"/>
  <c r="G34" i="2"/>
  <c r="I34" i="2"/>
  <c r="H34" i="2"/>
  <c r="D34" i="2"/>
  <c r="E34" i="2"/>
  <c r="I33" i="2"/>
  <c r="D33" i="2"/>
  <c r="F33" i="2"/>
  <c r="G33" i="2"/>
  <c r="E33" i="2"/>
  <c r="H33" i="2"/>
  <c r="G30" i="2"/>
  <c r="F30" i="2"/>
  <c r="H30" i="2"/>
  <c r="I30" i="2"/>
  <c r="C36" i="2"/>
  <c r="H87" i="23" s="1"/>
  <c r="H90" i="23" s="1"/>
  <c r="E30" i="2"/>
  <c r="D36" i="2" l="1"/>
  <c r="G36" i="2"/>
  <c r="I36" i="2"/>
  <c r="E36" i="2"/>
  <c r="H36" i="2"/>
  <c r="F36" i="2"/>
</calcChain>
</file>

<file path=xl/sharedStrings.xml><?xml version="1.0" encoding="utf-8"?>
<sst xmlns="http://schemas.openxmlformats.org/spreadsheetml/2006/main" count="285" uniqueCount="126">
  <si>
    <t>Political Process</t>
  </si>
  <si>
    <t>Administrative structure</t>
  </si>
  <si>
    <t>Budget</t>
  </si>
  <si>
    <t>Participatory process</t>
  </si>
  <si>
    <t>Baseline Emissions Inventory</t>
  </si>
  <si>
    <t>Risk and vulnerabilities</t>
  </si>
  <si>
    <t>Action Plan</t>
  </si>
  <si>
    <t>SECAP Implementation</t>
  </si>
  <si>
    <t>Multilevel Governance</t>
  </si>
  <si>
    <t>Energy Poverty</t>
  </si>
  <si>
    <t>Just Transition</t>
  </si>
  <si>
    <t>Relevance</t>
  </si>
  <si>
    <t>Coherence</t>
  </si>
  <si>
    <t>Effectiveness</t>
  </si>
  <si>
    <t>Efficiency</t>
  </si>
  <si>
    <t>Impact</t>
  </si>
  <si>
    <t>Sustainability</t>
  </si>
  <si>
    <t>Main Fields</t>
  </si>
  <si>
    <t>Evaluative Categorization</t>
  </si>
  <si>
    <t>BEI</t>
  </si>
  <si>
    <t>Field</t>
  </si>
  <si>
    <t>Evaluation Criteria</t>
  </si>
  <si>
    <t>Početak</t>
  </si>
  <si>
    <t>Više informacija</t>
  </si>
  <si>
    <t>Upute</t>
  </si>
  <si>
    <t>Kriterij za evaluaciju</t>
  </si>
  <si>
    <t>Procjena usklađenosti</t>
  </si>
  <si>
    <t>Da</t>
  </si>
  <si>
    <t>Djelomično</t>
  </si>
  <si>
    <t>Ne</t>
  </si>
  <si>
    <t>Je li Akcijski plan dobro prihvaćen od strane većine vijećnika? Prihvaćaju li vijećnici njegovu provedbu?</t>
  </si>
  <si>
    <t>Administrativna struktura</t>
  </si>
  <si>
    <t xml:space="preserve"> Ima li dovoljno općinskih službenika / čelnika uključenih u razvoj SECAP-a?</t>
  </si>
  <si>
    <t xml:space="preserve"> Ima li dovoljno općinskih službenika / čelnika uključenih u provedbu SECAP-a?</t>
  </si>
  <si>
    <t>Imaju li ti stručnjaci znanje iz različitih područja , npr. promet, građevina, proizvodnja obnovljive energije, energetska učinkovitost, energetsko siromaštvo (tj. razmatranja jednakosti), prilagodba itd.?</t>
  </si>
  <si>
    <t>Je li SECAP povezan s drugim planovima u općini ili gradu, npr. plan za zaštitu od buke, kvalitete zraka, prometne infrastrukture, javni prijevoz, upravljanje glomaznim otpadom, upravljanje otpadnim vodama, upravljanje oborinskim otjecanjem, planovi zelenih površina itd.?</t>
  </si>
  <si>
    <t>Proračun</t>
  </si>
  <si>
    <t>Postoji li poseban proračun dodijeljen za razvoj i provedbu SECAP-a?</t>
  </si>
  <si>
    <t>Postoje li različiti i posebni proračuni namjenjeni mjerama prilagodbe i ublažavanja?</t>
  </si>
  <si>
    <t xml:space="preserve">Je li proračun dovoljan za pokrivanje svih potrebnih mjera za postizanje obvezanih ciljeva prilagodbe i ublažavanja? </t>
  </si>
  <si>
    <t>Jesu li općinski/gradski službenici iz različitih odjela bili uključeni u razvoj SECAP-a?</t>
  </si>
  <si>
    <t>Jesu li građani, dionici i interesne skupine bili adekvatno informirani o razvoju SECAP-a?</t>
  </si>
  <si>
    <t>Jesu li lokalni mediji (tv, radio, novine, grupe na društvenim mrežama) izvještavali o pokretanju procesa izrade SECAP-a, pa do njegovog odobrenja od strane Općinskog/Gradskog vijeća?</t>
  </si>
  <si>
    <t xml:space="preserve">Jesu li građani i dionici uključeni u projekte i/ili provedbu mjera definiranih u SECAP-u? </t>
  </si>
  <si>
    <t>Jesu li lokalne tvrtke i poduzeća uključeni u projekte i/ili u provedbu definiranih mjera?</t>
  </si>
  <si>
    <t>Prihvaćaju li SECAP poslovni / industrijski / proizvodni i prerađivački / poljoprivredni sektori na vašem području?</t>
  </si>
  <si>
    <t>Osnovni inventar emisija</t>
  </si>
  <si>
    <t>Je li bazna godina (BEI) najprikladnija za izračun potrebnog smanjenja emisija CO2?</t>
  </si>
  <si>
    <t xml:space="preserve">Odražavaju li potpunosti podaci o potrošnji energije i posljedični izračuni emisija CO2 situaciju u općini? </t>
  </si>
  <si>
    <t>Jesu li faktori/parametri emisija CO2 dovoljno precizni?</t>
  </si>
  <si>
    <t>Je li uključeno dovoljno sektora za izračun BEI?</t>
  </si>
  <si>
    <t>Rizici i ranjivosti</t>
  </si>
  <si>
    <t xml:space="preserve">Je li tema prilagodbe klimatskim promjenama dio političke agende na općinskoj razini? </t>
  </si>
  <si>
    <t>Je li već dostupan plan prilagodbe klimi (ili slični plan)?</t>
  </si>
  <si>
    <t>Je li analiza gubitaka i štete (npr. RVA) već dostupna?</t>
  </si>
  <si>
    <t>Jesu li informacije sadržane u analizi rizika i ranjivosti dovoljno precizne?</t>
  </si>
  <si>
    <t>Jesu li podaci o potrošnji energije i posljedični izračuni emisija                       CO2 dovoljno precizni?</t>
  </si>
  <si>
    <t>Akcijski plan</t>
  </si>
  <si>
    <t>Je li izračun uštede energije i smanjenja CO2 iz provedbe mjera točan i pouzdan?</t>
  </si>
  <si>
    <t>Obuhvaćaju li planirane mjere dovoljno sektora za postizanje zadanog cilja?</t>
  </si>
  <si>
    <t>Postiže li se opisanim mjerama obavezno smanjenje emisija CO2?</t>
  </si>
  <si>
    <t>Jesu li mjere SECAP-a u potpunosti (ili samo djelomično) ostvarive do 2030.?</t>
  </si>
  <si>
    <t>Je li vremenski okvir u potpunosti usklađen s lokalnim vlastima i dionicima?</t>
  </si>
  <si>
    <t>Jesu li resursi (financijski, ljudski itd.) dostupni za ispunjavanje planiranog vremenskog okvira?</t>
  </si>
  <si>
    <t>Jesu li mjere SECAP-a u potpunosti usvojene (ili djelomično prihvaćene) od strane lokalne zajednice i dionika?</t>
  </si>
  <si>
    <t>Jesu li mjere iz SECAP-a usklađene s drugim općinskim strategijama i planovima?</t>
  </si>
  <si>
    <t xml:space="preserve">Implementacija SECAP-a </t>
  </si>
  <si>
    <t>Može li se SECAP provesti na način na koji je opisan “na papiru”?</t>
  </si>
  <si>
    <t>Jesu li u implementaciju SECAP-a uključeni svi potrebni općinski ili gradski odjeli?</t>
  </si>
  <si>
    <t>Ima li općina ili grad dovoljno znanja i resursa za implementaciju SECAP-a?</t>
  </si>
  <si>
    <t>U fazi razvoja SECAP-a, je li opisani proračun dovoljan za implementaciju SECAP-a?</t>
  </si>
  <si>
    <t>Postoji li suradnja s drugim institucijama (lokalnim, regionalnim ili nacionalnim) za implementaciju SECAP-a?</t>
  </si>
  <si>
    <t>Je li uspostavljen proces praćenja provedbe SECAP-a? Radi li?</t>
  </si>
  <si>
    <t>Je li SECAP usklađen s regionalnim ili nacionalnim klimatskim akcijskim planovima, obvezama ili strategijama?</t>
  </si>
  <si>
    <t>Je li općina ili grad primila potporu od drugih subjekata na županijskoj, regionalnoj ili nacionalnoj razini (tj. gospodarsku potporu, ljudske resurse, tehničku potporu itd.)?</t>
  </si>
  <si>
    <t>Je li uspostavljena suradnja sa subjektima na županijskoj, regionalnoj ili nacionalnoj razini (tj. generiranje ili prikupljanje informacija, zajednički napori, tehnički savezi, javno-privatna partnerstva itd.)?</t>
  </si>
  <si>
    <t>Postoji li suradnja sa ostalim općinama ili gradovima?</t>
  </si>
  <si>
    <t>Sudjeluje li općina/grad u nacionalnim ili regionalnim događajima ili događajima povezanim s "CoM", promičući ili omogućujući razmjene s drugim općinama/gradovima?</t>
  </si>
  <si>
    <t>Energetsko siromaštvo</t>
  </si>
  <si>
    <t>Postoji li općinska/gradska strategija energetskog siromaštva?</t>
  </si>
  <si>
    <t>Postoje li mjere u SECAP-u za rješavanje problema energetskog siromaštva?</t>
  </si>
  <si>
    <t>Jeste li u svoj SECAP uključili pokazatelje energetskog siromaštva?</t>
  </si>
  <si>
    <t>Ima li općina/grad razvijen regulatorni okvir za rješavanje problema energetskog siromaštva?</t>
  </si>
  <si>
    <t>Pokriva li strategija energetskog siromaštva sektore zgradarstva, prometa, stambenog sektora i dr.?</t>
  </si>
  <si>
    <t>Pravedna tranzicija</t>
  </si>
  <si>
    <t xml:space="preserve">Postoje li razvijeni mehanizimi za izbjegavanje socijalne isključenosti? </t>
  </si>
  <si>
    <t>Jesu li u SECAP uključene socijalne mjere opisane u politikama ublažavanja i prilagodbe?</t>
  </si>
  <si>
    <t>Rezultati evaluacije SECAP-a</t>
  </si>
  <si>
    <t>Sveukupna usklađenost s kriterijima SECAP-a</t>
  </si>
  <si>
    <t>Pruža opći pregled usklađenosti SECAP-a, pokazujući koliko je kriterija ispunjeno, a koliko nije.</t>
  </si>
  <si>
    <t>Ocjena potpune usklađenosti</t>
  </si>
  <si>
    <t>Koliko se djelomičnih glasova računa kao jedan potpuno usklađen glas?</t>
  </si>
  <si>
    <t>Procjena ''djelomične'' usklađenosti</t>
  </si>
  <si>
    <t>Uk. Zaokurživanje</t>
  </si>
  <si>
    <t>Zadovoljavajuće</t>
  </si>
  <si>
    <t>Nezadovoljavajuće</t>
  </si>
  <si>
    <t>Jako dobro</t>
  </si>
  <si>
    <t>Dobro</t>
  </si>
  <si>
    <t>Ukupno</t>
  </si>
  <si>
    <t>Neadekvatno</t>
  </si>
  <si>
    <t>Izrazito nezadovoljavajuće</t>
  </si>
  <si>
    <t>Relevantnost</t>
  </si>
  <si>
    <t>Koherentnost</t>
  </si>
  <si>
    <t>Djelotvornost</t>
  </si>
  <si>
    <t>Učinkovitost</t>
  </si>
  <si>
    <t>Utjecaj</t>
  </si>
  <si>
    <t>Održivost</t>
  </si>
  <si>
    <t>Slaže se</t>
  </si>
  <si>
    <t xml:space="preserve">Ne slaže se </t>
  </si>
  <si>
    <t>Implementacija SECAP-a</t>
  </si>
  <si>
    <t>Višerazinsko upravljanje</t>
  </si>
  <si>
    <t>UKUPNO</t>
  </si>
  <si>
    <t>Područja</t>
  </si>
  <si>
    <t>Projekt CEESEU financiran je iz programa Europske unije HORIZON 2020 prema Ugovoru o dodjeli bespovratnih sredstava br. 892270. Isključiva odgovornost za sadržaj ovog dokumenta stoji na autorima. Ovaj dokument ne predstavlja stavove Europske unije; niti EASME niti Europska komisija nisu odgovorni za upotrebu ovih materijala.</t>
  </si>
  <si>
    <t>Ima li općina ili grad strukturirani odjel koje može zajednički raditi na razvoju i provedbi SECAP-a?</t>
  </si>
  <si>
    <t>Ako postoje specifični proračuni, identificiraju li oni glavne sektore kojima se bave mjere provedbe SECAP-a (npr. zgrade, promet, zelena infrastruktura, itd.)?</t>
  </si>
  <si>
    <t>Participativni proces</t>
  </si>
  <si>
    <t>Postuje li dostupne informacije o razvoju SECAP-a za građane i dionike online ili offline?</t>
  </si>
  <si>
    <t>Opisuje li analiza rizika i ranjivosti stvarnu situaciju u općini/gradu? Uzima li u obzir poplave, ekstremne vremenske uvjete, sušu i druge relevantne događaje izazvane klimom?</t>
  </si>
  <si>
    <t>Jesu li ciljevi i djelokrug SECAP-a usmjereni na pravednu tranziciju?</t>
  </si>
  <si>
    <t>Politički proces</t>
  </si>
  <si>
    <t>Projekt CEESEU financiran je iz programa Europske unije HORIZON 2020 prema Ugovoru o dodjeli bespovratnih sredstava br. 892270. Isključiva odgovornost za sadržaj ovog dokumenta stoji na autorima. Ovaj dokument ne predstavlja stavove Europske unije, niti EASME niti Europska komisija nisu odgovorni za upotrebu ovih materijala.</t>
  </si>
  <si>
    <t>Da-ne procjena usklađenosti</t>
  </si>
  <si>
    <t>Procjena rizika i ranjivosti</t>
  </si>
  <si>
    <t>Ovdje ubacite logo jedinice lokalne samouprave.</t>
  </si>
  <si>
    <t>Više informacija o SECAP-u pronađite ovdje.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</si>
</sst>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2"/>
      <color theme="1"/>
      <name val="Corbel"/>
      <family val="2"/>
    </font>
    <font>
      <sz val="12"/>
      <color rgb="FF000000"/>
      <name val="Corbel"/>
      <family val="2"/>
    </font>
    <font>
      <sz val="11"/>
      <color rgb="FFFF0000"/>
      <name val="Calibri"/>
      <family val="2"/>
      <scheme val="minor"/>
    </font>
    <font>
      <sz val="11"/>
      <color theme="1"/>
      <name val="Corbel"/>
      <family val="2"/>
    </font>
    <font>
      <b/>
      <sz val="12"/>
      <color theme="1"/>
      <name val="Corbel"/>
      <family val="2"/>
    </font>
    <font>
      <b/>
      <sz val="24"/>
      <color theme="0"/>
      <name val="Corbel"/>
      <family val="2"/>
    </font>
    <font>
      <b/>
      <sz val="26"/>
      <color theme="0"/>
      <name val="Corbel"/>
      <family val="2"/>
    </font>
    <font>
      <b/>
      <sz val="12"/>
      <name val="Corbel"/>
      <family val="2"/>
    </font>
    <font>
      <b/>
      <sz val="11"/>
      <name val="Calibri"/>
      <family val="2"/>
      <scheme val="minor"/>
    </font>
    <font>
      <b/>
      <sz val="11"/>
      <color theme="1"/>
      <name val="Corbel"/>
      <family val="2"/>
    </font>
    <font>
      <sz val="11"/>
      <color theme="0"/>
      <name val="Corbel"/>
      <family val="2"/>
    </font>
    <font>
      <sz val="11"/>
      <name val="Corbel"/>
      <family val="2"/>
    </font>
    <font>
      <b/>
      <sz val="24"/>
      <name val="Corbel"/>
      <family val="2"/>
    </font>
    <font>
      <sz val="11"/>
      <color theme="6" tint="0.79998168889431442"/>
      <name val="Corbel"/>
      <family val="2"/>
    </font>
    <font>
      <b/>
      <sz val="14"/>
      <color theme="1"/>
      <name val="Corbel"/>
      <family val="2"/>
    </font>
    <font>
      <sz val="24"/>
      <color theme="0"/>
      <name val="Corbel"/>
      <family val="2"/>
    </font>
    <font>
      <sz val="24"/>
      <color theme="1"/>
      <name val="Corbel"/>
      <family val="2"/>
    </font>
    <font>
      <u/>
      <sz val="11"/>
      <color theme="10"/>
      <name val="Calibri"/>
      <family val="2"/>
      <scheme val="minor"/>
    </font>
    <font>
      <b/>
      <sz val="11"/>
      <name val="Corbel"/>
      <family val="2"/>
    </font>
    <font>
      <b/>
      <sz val="28"/>
      <color theme="0"/>
      <name val="Corbel"/>
      <family val="2"/>
    </font>
    <font>
      <sz val="12"/>
      <name val="Corbel"/>
      <family val="2"/>
    </font>
    <font>
      <b/>
      <sz val="11"/>
      <color theme="6"/>
      <name val="Calibri"/>
      <family val="2"/>
      <scheme val="minor"/>
    </font>
    <font>
      <b/>
      <sz val="18"/>
      <color theme="1"/>
      <name val="Corbel"/>
      <family val="2"/>
    </font>
    <font>
      <sz val="18"/>
      <color theme="1"/>
      <name val="Corbel"/>
      <family val="2"/>
    </font>
    <font>
      <b/>
      <sz val="18"/>
      <color rgb="FF000000"/>
      <name val="Corbel"/>
      <family val="2"/>
    </font>
    <font>
      <sz val="18"/>
      <color rgb="FF000000"/>
      <name val="Corbel"/>
      <family val="2"/>
    </font>
    <font>
      <sz val="9"/>
      <color theme="1"/>
      <name val="Calibri"/>
      <family val="2"/>
      <scheme val="minor"/>
    </font>
    <font>
      <sz val="10"/>
      <color theme="2" tint="-0.249977111117893"/>
      <name val="Corbel"/>
      <family val="2"/>
    </font>
    <font>
      <u/>
      <sz val="10"/>
      <color theme="10"/>
      <name val="Calibri"/>
      <family val="2"/>
      <scheme val="minor"/>
    </font>
    <font>
      <sz val="11"/>
      <color theme="5" tint="-0.249977111117893"/>
      <name val="Calibri"/>
      <family val="2"/>
      <scheme val="minor"/>
    </font>
    <font>
      <sz val="11"/>
      <color theme="0" tint="-4.9989318521683403E-2"/>
      <name val="Corbel"/>
      <family val="2"/>
    </font>
    <font>
      <sz val="6"/>
      <color theme="1"/>
      <name val="Corbel"/>
      <family val="2"/>
    </font>
    <font>
      <sz val="6"/>
      <color theme="1"/>
      <name val="Calibri"/>
      <family val="2"/>
      <scheme val="minor"/>
    </font>
    <font>
      <sz val="11.5"/>
      <color rgb="FF000000"/>
      <name val="Corbel"/>
      <family val="2"/>
      <charset val="238"/>
    </font>
  </fonts>
  <fills count="10">
    <fill>
      <patternFill patternType="none"/>
    </fill>
    <fill>
      <patternFill patternType="gray125"/>
    </fill>
    <fill>
      <patternFill patternType="solid">
        <fgColor rgb="FF00B0F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B6EEF4"/>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4CEEF4"/>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F0"/>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65">
    <xf numFmtId="0" fontId="0" fillId="0" borderId="0" xfId="0"/>
    <xf numFmtId="0" fontId="1" fillId="0" borderId="0" xfId="0"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4" fillId="0" borderId="0" xfId="0" applyFont="1"/>
    <xf numFmtId="0" fontId="4" fillId="2" borderId="0" xfId="0" applyFont="1" applyFill="1"/>
    <xf numFmtId="0" fontId="4" fillId="0" borderId="0" xfId="0" applyFont="1" applyAlignment="1">
      <alignment wrapText="1"/>
    </xf>
    <xf numFmtId="0" fontId="4" fillId="2" borderId="0" xfId="0" applyFont="1" applyFill="1" applyAlignment="1">
      <alignment wrapText="1"/>
    </xf>
    <xf numFmtId="0" fontId="11" fillId="0" borderId="1" xfId="0" applyFont="1" applyBorder="1"/>
    <xf numFmtId="0" fontId="4" fillId="0" borderId="1" xfId="0" applyFont="1" applyBorder="1"/>
    <xf numFmtId="0" fontId="1" fillId="0" borderId="1"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xf>
    <xf numFmtId="0" fontId="12" fillId="0" borderId="0" xfId="0" applyFont="1"/>
    <xf numFmtId="0" fontId="12" fillId="2" borderId="0" xfId="0" applyFont="1" applyFill="1"/>
    <xf numFmtId="0" fontId="13" fillId="0" borderId="0" xfId="0" applyFont="1"/>
    <xf numFmtId="0" fontId="1" fillId="0" borderId="0" xfId="0" applyFont="1"/>
    <xf numFmtId="0" fontId="10" fillId="3" borderId="1" xfId="0" applyFont="1" applyFill="1" applyBorder="1" applyAlignment="1">
      <alignment horizontal="center" vertical="center" wrapText="1"/>
    </xf>
    <xf numFmtId="0" fontId="10" fillId="3" borderId="1" xfId="0" applyFont="1" applyFill="1" applyBorder="1" applyAlignment="1">
      <alignment horizontal="center"/>
    </xf>
    <xf numFmtId="0" fontId="2" fillId="4" borderId="1" xfId="0" applyFont="1" applyFill="1" applyBorder="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xf>
    <xf numFmtId="0" fontId="1" fillId="0" borderId="0" xfId="0" applyFont="1" applyAlignment="1">
      <alignment vertical="center"/>
    </xf>
    <xf numFmtId="0" fontId="4" fillId="0" borderId="0" xfId="0" applyFont="1" applyAlignment="1">
      <alignment vertical="center" wrapText="1"/>
    </xf>
    <xf numFmtId="0" fontId="8" fillId="0" borderId="0" xfId="0" applyFont="1" applyAlignment="1">
      <alignment vertical="center" wrapText="1"/>
    </xf>
    <xf numFmtId="0" fontId="11" fillId="2" borderId="0" xfId="0" applyFont="1" applyFill="1"/>
    <xf numFmtId="0" fontId="11" fillId="0" borderId="0" xfId="0" applyFont="1"/>
    <xf numFmtId="0" fontId="9" fillId="0" borderId="0" xfId="0" applyFont="1" applyAlignment="1">
      <alignment vertical="center" wrapText="1"/>
    </xf>
    <xf numFmtId="0" fontId="13" fillId="2" borderId="0" xfId="0" applyFont="1" applyFill="1" applyAlignment="1">
      <alignment vertical="center" wrapText="1"/>
    </xf>
    <xf numFmtId="0" fontId="22" fillId="0" borderId="0" xfId="1" applyFont="1" applyAlignment="1">
      <alignment horizontal="center"/>
    </xf>
    <xf numFmtId="0" fontId="4" fillId="2" borderId="0" xfId="0" applyFont="1" applyFill="1" applyAlignment="1">
      <alignment horizontal="left"/>
    </xf>
    <xf numFmtId="0" fontId="13" fillId="0" borderId="0" xfId="0" applyFont="1" applyAlignment="1">
      <alignment vertical="center"/>
    </xf>
    <xf numFmtId="0" fontId="4" fillId="0" borderId="0" xfId="0" applyFont="1" applyAlignment="1">
      <alignment horizontal="center"/>
    </xf>
    <xf numFmtId="0" fontId="19" fillId="0" borderId="0" xfId="0" applyFont="1"/>
    <xf numFmtId="0" fontId="10" fillId="0" borderId="0" xfId="0" applyFont="1" applyAlignment="1">
      <alignment vertical="center" wrapText="1"/>
    </xf>
    <xf numFmtId="0" fontId="4" fillId="0" borderId="0" xfId="0" applyFont="1" applyAlignment="1">
      <alignment vertical="center"/>
    </xf>
    <xf numFmtId="0" fontId="18" fillId="0" borderId="0" xfId="1" applyFill="1"/>
    <xf numFmtId="0" fontId="12" fillId="0" borderId="0" xfId="1" applyFont="1" applyAlignment="1">
      <alignment vertical="center"/>
    </xf>
    <xf numFmtId="0" fontId="12" fillId="0" borderId="0" xfId="1" applyFont="1" applyAlignment="1"/>
    <xf numFmtId="0" fontId="11" fillId="0" borderId="1" xfId="0" applyFont="1" applyBorder="1" applyProtection="1">
      <protection locked="0"/>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1"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14" fillId="4" borderId="1" xfId="0" applyFont="1" applyFill="1" applyBorder="1" applyAlignment="1" applyProtection="1">
      <alignment wrapText="1"/>
      <protection locked="0"/>
    </xf>
    <xf numFmtId="0" fontId="4" fillId="4" borderId="1" xfId="0" applyFont="1" applyFill="1" applyBorder="1" applyAlignment="1" applyProtection="1">
      <alignment wrapText="1"/>
      <protection locked="0"/>
    </xf>
    <xf numFmtId="0" fontId="12" fillId="0" borderId="1" xfId="0" applyFont="1" applyBorder="1" applyAlignment="1" applyProtection="1">
      <alignment wrapText="1"/>
      <protection locked="0"/>
    </xf>
    <xf numFmtId="0" fontId="4" fillId="0" borderId="1" xfId="0" applyFont="1" applyBorder="1" applyProtection="1">
      <protection locked="0"/>
    </xf>
    <xf numFmtId="0" fontId="14" fillId="4" borderId="1" xfId="0" applyFont="1" applyFill="1" applyBorder="1" applyProtection="1">
      <protection locked="0"/>
    </xf>
    <xf numFmtId="0" fontId="4" fillId="4" borderId="1" xfId="0" applyFont="1" applyFill="1" applyBorder="1" applyProtection="1">
      <protection locked="0"/>
    </xf>
    <xf numFmtId="0" fontId="28" fillId="0" borderId="0" xfId="0" applyFont="1" applyAlignment="1">
      <alignment horizontal="left" vertical="center"/>
    </xf>
    <xf numFmtId="0" fontId="0" fillId="0" borderId="1" xfId="0" applyBorder="1"/>
    <xf numFmtId="0" fontId="0" fillId="0" borderId="1" xfId="0" applyBorder="1" applyAlignment="1">
      <alignment horizontal="center" vertical="center"/>
    </xf>
    <xf numFmtId="2" fontId="0" fillId="0" borderId="1" xfId="0" applyNumberFormat="1" applyBorder="1"/>
    <xf numFmtId="2" fontId="0" fillId="0" borderId="0" xfId="0" applyNumberFormat="1"/>
    <xf numFmtId="1" fontId="0" fillId="0" borderId="1" xfId="0" applyNumberFormat="1" applyBorder="1"/>
    <xf numFmtId="0" fontId="4"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0" borderId="0" xfId="0" applyFont="1"/>
    <xf numFmtId="0" fontId="4" fillId="2" borderId="18" xfId="0" applyFont="1" applyFill="1" applyBorder="1"/>
    <xf numFmtId="0" fontId="4" fillId="2" borderId="19" xfId="0" applyFont="1" applyFill="1" applyBorder="1"/>
    <xf numFmtId="0" fontId="4" fillId="2" borderId="21" xfId="0" applyFont="1" applyFill="1" applyBorder="1"/>
    <xf numFmtId="0" fontId="4" fillId="0" borderId="20" xfId="0" applyFont="1" applyBorder="1"/>
    <xf numFmtId="0" fontId="4" fillId="0" borderId="21" xfId="0" applyFont="1" applyBorder="1"/>
    <xf numFmtId="0" fontId="25" fillId="0" borderId="0" xfId="0" applyFont="1" applyAlignment="1">
      <alignment horizontal="center" vertical="center"/>
    </xf>
    <xf numFmtId="0" fontId="26"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17" xfId="0" applyFont="1" applyBorder="1"/>
    <xf numFmtId="0" fontId="4" fillId="0" borderId="18" xfId="0" applyFont="1" applyBorder="1"/>
    <xf numFmtId="0" fontId="4" fillId="0" borderId="19" xfId="0" applyFont="1" applyBorder="1"/>
    <xf numFmtId="0" fontId="15" fillId="0" borderId="0" xfId="0" applyFont="1" applyAlignment="1">
      <alignment vertical="center"/>
    </xf>
    <xf numFmtId="0" fontId="4" fillId="2" borderId="22" xfId="0" applyFont="1" applyFill="1" applyBorder="1"/>
    <xf numFmtId="0" fontId="4" fillId="2" borderId="23" xfId="0" applyFont="1" applyFill="1" applyBorder="1"/>
    <xf numFmtId="0" fontId="4" fillId="0" borderId="25" xfId="0" applyFont="1" applyBorder="1"/>
    <xf numFmtId="0" fontId="4" fillId="8" borderId="1" xfId="0" applyFont="1" applyFill="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9" borderId="1" xfId="0" applyFill="1" applyBorder="1"/>
    <xf numFmtId="0" fontId="0" fillId="9" borderId="1" xfId="0" applyFill="1" applyBorder="1" applyAlignment="1">
      <alignment horizontal="center"/>
    </xf>
    <xf numFmtId="0" fontId="0" fillId="9" borderId="1" xfId="0" applyFill="1" applyBorder="1" applyAlignment="1">
      <alignment horizontal="center" vertical="center"/>
    </xf>
    <xf numFmtId="2" fontId="0" fillId="9" borderId="1" xfId="0" applyNumberFormat="1" applyFill="1" applyBorder="1"/>
    <xf numFmtId="0" fontId="0" fillId="9" borderId="0" xfId="0" applyFill="1"/>
    <xf numFmtId="0" fontId="4" fillId="4" borderId="0" xfId="0" applyFont="1" applyFill="1"/>
    <xf numFmtId="0" fontId="14" fillId="0" borderId="1" xfId="0" applyFont="1" applyBorder="1" applyProtection="1">
      <protection locked="0"/>
    </xf>
    <xf numFmtId="0" fontId="18" fillId="0" borderId="0" xfId="1" applyAlignment="1">
      <alignment vertical="center" wrapText="1"/>
    </xf>
    <xf numFmtId="0" fontId="29" fillId="0" borderId="0" xfId="1" applyFont="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0" fillId="0" borderId="0" xfId="0" applyFont="1" applyAlignment="1">
      <alignment horizontal="left" vertical="center" wrapText="1"/>
    </xf>
    <xf numFmtId="0" fontId="1" fillId="0" borderId="0" xfId="0" applyFont="1" applyAlignment="1">
      <alignment horizontal="center"/>
    </xf>
    <xf numFmtId="0" fontId="12" fillId="0" borderId="0" xfId="1" applyFont="1" applyBorder="1" applyAlignment="1">
      <alignment horizontal="center" vertical="center" wrapText="1"/>
    </xf>
    <xf numFmtId="0" fontId="12" fillId="0" borderId="0" xfId="1" applyFont="1" applyBorder="1" applyAlignment="1">
      <alignment vertical="center" wrapText="1"/>
    </xf>
    <xf numFmtId="0" fontId="4" fillId="0" borderId="0" xfId="0" applyFont="1" applyAlignment="1">
      <alignment horizontal="center" vertical="center"/>
    </xf>
    <xf numFmtId="0" fontId="4" fillId="0" borderId="4" xfId="0" applyFont="1" applyBorder="1" applyProtection="1">
      <protection locked="0"/>
    </xf>
    <xf numFmtId="0" fontId="30" fillId="9" borderId="0" xfId="0" applyFont="1" applyFill="1" applyAlignment="1">
      <alignment horizontal="left"/>
    </xf>
    <xf numFmtId="0" fontId="30" fillId="0" borderId="2" xfId="0" applyFont="1" applyBorder="1" applyAlignment="1">
      <alignment wrapText="1"/>
    </xf>
    <xf numFmtId="0" fontId="30" fillId="0" borderId="28" xfId="0" applyFont="1" applyBorder="1" applyAlignment="1">
      <alignment horizontal="center"/>
    </xf>
    <xf numFmtId="0" fontId="31" fillId="4" borderId="1" xfId="0" applyFont="1" applyFill="1" applyBorder="1" applyProtection="1">
      <protection locked="0"/>
    </xf>
    <xf numFmtId="0" fontId="32" fillId="0" borderId="0" xfId="0" applyFont="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horizontal="left" vertical="center" wrapText="1"/>
    </xf>
    <xf numFmtId="0" fontId="19" fillId="0" borderId="0" xfId="1" applyFont="1" applyAlignment="1">
      <alignment horizontal="center" vertical="center"/>
    </xf>
    <xf numFmtId="0" fontId="19" fillId="0" borderId="0" xfId="1" applyFont="1" applyAlignment="1">
      <alignment horizontal="center"/>
    </xf>
    <xf numFmtId="0" fontId="6" fillId="2" borderId="0" xfId="0" applyFont="1" applyFill="1" applyAlignment="1">
      <alignment horizontal="left" vertical="center" wrapText="1"/>
    </xf>
    <xf numFmtId="0" fontId="4" fillId="0" borderId="0" xfId="0" applyFont="1" applyAlignment="1">
      <alignment horizontal="center"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5" fillId="3" borderId="1" xfId="0" applyFont="1" applyFill="1" applyBorder="1" applyAlignment="1">
      <alignment horizontal="center" vertical="center"/>
    </xf>
    <xf numFmtId="0" fontId="6" fillId="2" borderId="0" xfId="0" applyFont="1" applyFill="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7"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left"/>
    </xf>
    <xf numFmtId="0" fontId="1" fillId="0" borderId="4" xfId="0" applyFont="1" applyBorder="1" applyAlignment="1">
      <alignment horizontal="center" vertical="center" wrapText="1"/>
    </xf>
    <xf numFmtId="0" fontId="23" fillId="0" borderId="6" xfId="0" applyFont="1" applyBorder="1" applyAlignment="1">
      <alignment horizontal="center" vertical="center"/>
    </xf>
    <xf numFmtId="0" fontId="23" fillId="0" borderId="12"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6" fillId="2" borderId="17"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0" xfId="0" applyFont="1" applyFill="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32" fillId="0" borderId="0" xfId="0" applyFont="1" applyAlignment="1">
      <alignment horizontal="left" vertical="center" wrapText="1"/>
    </xf>
    <xf numFmtId="0" fontId="29" fillId="0" borderId="0" xfId="1" applyFont="1"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0" fillId="9" borderId="4" xfId="0" quotePrefix="1" applyFill="1" applyBorder="1" applyAlignment="1">
      <alignment horizontal="center"/>
    </xf>
    <xf numFmtId="0" fontId="0" fillId="9" borderId="26" xfId="0" applyFill="1" applyBorder="1" applyAlignment="1">
      <alignment horizontal="center"/>
    </xf>
    <xf numFmtId="0" fontId="15" fillId="0" borderId="0" xfId="0" applyFont="1" applyAlignment="1" applyProtection="1">
      <alignment vertical="center" wrapText="1"/>
      <protection locked="0"/>
    </xf>
  </cellXfs>
  <cellStyles count="2">
    <cellStyle name="Hiperveza" xfId="1" builtinId="8"/>
    <cellStyle name="Normalno" xfId="0" builtinId="0"/>
  </cellStyles>
  <dxfs count="13">
    <dxf>
      <font>
        <color theme="2" tint="-0.24994659260841701"/>
      </font>
    </dxf>
    <dxf>
      <fill>
        <patternFill>
          <bgColor rgb="FF00B0F0"/>
        </patternFill>
      </fill>
    </dxf>
    <dxf>
      <fill>
        <patternFill>
          <bgColor rgb="FF4CEEF4"/>
        </patternFill>
      </fill>
    </dxf>
    <dxf>
      <fill>
        <patternFill>
          <bgColor rgb="FFB6EEF4"/>
        </patternFill>
      </fill>
    </dxf>
    <dxf>
      <fill>
        <patternFill>
          <bgColor theme="6" tint="0.79998168889431442"/>
        </patternFill>
      </fill>
    </dxf>
    <dxf>
      <fill>
        <patternFill>
          <bgColor theme="0" tint="-0.24994659260841701"/>
        </patternFill>
      </fill>
    </dxf>
    <dxf>
      <fill>
        <patternFill>
          <bgColor theme="2" tint="-0.499984740745262"/>
        </patternFill>
      </fill>
    </dxf>
    <dxf>
      <fill>
        <patternFill>
          <bgColor rgb="FF00B0F0"/>
        </patternFill>
      </fill>
    </dxf>
    <dxf>
      <fill>
        <patternFill>
          <bgColor rgb="FF4CEEF4"/>
        </patternFill>
      </fill>
    </dxf>
    <dxf>
      <fill>
        <patternFill>
          <bgColor rgb="FFB6EEF4"/>
        </patternFill>
      </fill>
    </dxf>
    <dxf>
      <fill>
        <patternFill>
          <bgColor theme="6" tint="0.79998168889431442"/>
        </patternFill>
      </fill>
    </dxf>
    <dxf>
      <fill>
        <patternFill>
          <bgColor theme="0" tint="-0.24994659260841701"/>
        </patternFill>
      </fill>
    </dxf>
    <dxf>
      <fill>
        <patternFill>
          <bgColor theme="2" tint="-0.499984740745262"/>
        </patternFill>
      </fill>
    </dxf>
  </dxfs>
  <tableStyles count="0" defaultTableStyle="TableStyleMedium2" defaultPivotStyle="PivotStyleLight16"/>
  <colors>
    <mruColors>
      <color rgb="FF4CEEF4"/>
      <color rgb="FF14BDD9"/>
      <color rgb="FF4CD4E4"/>
      <color rgb="FFB6EEF4"/>
      <color rgb="FFBAEEF4"/>
      <color rgb="FF00B0F0"/>
      <color rgb="FFC9DBF4"/>
      <color rgb="FFC9DBC1"/>
      <color rgb="FFFF99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086091692552579E-2"/>
          <c:y val="1.7763711332124545E-2"/>
          <c:w val="0.96982781661489481"/>
          <c:h val="0.80929078371343099"/>
        </c:manualLayout>
      </c:layout>
      <c:barChart>
        <c:barDir val="col"/>
        <c:grouping val="clustered"/>
        <c:varyColors val="0"/>
        <c:ser>
          <c:idx val="1"/>
          <c:order val="1"/>
          <c:tx>
            <c:strRef>
              <c:f>Izračuni!$D$29</c:f>
              <c:strCache>
                <c:ptCount val="1"/>
                <c:pt idx="0">
                  <c:v>Jako dobro</c:v>
                </c:pt>
              </c:strCache>
            </c:strRef>
          </c:tx>
          <c:spPr>
            <a:solidFill>
              <a:srgbClr val="00B0F0"/>
            </a:solidFill>
            <a:ln>
              <a:noFill/>
            </a:ln>
            <a:effectLst/>
          </c:spPr>
          <c:invertIfNegative val="0"/>
          <c:dLbls>
            <c:delete val="1"/>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Izračuni!$D$30:$D$35</c:f>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1-BA09-4F3C-8CCC-DF99BCA65097}"/>
            </c:ext>
          </c:extLst>
        </c:ser>
        <c:ser>
          <c:idx val="2"/>
          <c:order val="2"/>
          <c:tx>
            <c:strRef>
              <c:f>Izračuni!$E$29</c:f>
              <c:strCache>
                <c:ptCount val="1"/>
                <c:pt idx="0">
                  <c:v>Dobro</c:v>
                </c:pt>
              </c:strCache>
            </c:strRef>
          </c:tx>
          <c:spPr>
            <a:solidFill>
              <a:srgbClr val="4CEEF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Izračuni!$E$30:$E$35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A09-4F3C-8CCC-DF99BCA65097}"/>
            </c:ext>
          </c:extLst>
        </c:ser>
        <c:ser>
          <c:idx val="3"/>
          <c:order val="3"/>
          <c:tx>
            <c:strRef>
              <c:f>Izračuni!$F$29</c:f>
              <c:strCache>
                <c:ptCount val="1"/>
                <c:pt idx="0">
                  <c:v>Zadovoljavajuće</c:v>
                </c:pt>
              </c:strCache>
            </c:strRef>
          </c:tx>
          <c:spPr>
            <a:solidFill>
              <a:srgbClr val="B6EEF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Izračuni!$F$30:$F$35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A09-4F3C-8CCC-DF99BCA65097}"/>
            </c:ext>
          </c:extLst>
        </c:ser>
        <c:ser>
          <c:idx val="4"/>
          <c:order val="4"/>
          <c:tx>
            <c:strRef>
              <c:f>Izračuni!$G$29</c:f>
              <c:strCache>
                <c:ptCount val="1"/>
                <c:pt idx="0">
                  <c:v>Nezadovoljavajuće</c:v>
                </c:pt>
              </c:strCache>
            </c:strRef>
          </c:tx>
          <c:spPr>
            <a:solidFill>
              <a:schemeClr val="accent3">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Izračuni!$G$30:$G$35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A09-4F3C-8CCC-DF99BCA65097}"/>
            </c:ext>
          </c:extLst>
        </c:ser>
        <c:ser>
          <c:idx val="5"/>
          <c:order val="5"/>
          <c:tx>
            <c:strRef>
              <c:f>Izračuni!$H$29</c:f>
              <c:strCache>
                <c:ptCount val="1"/>
                <c:pt idx="0">
                  <c:v>Neadekvatno</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Izračuni!$H$30:$H$35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BA09-4F3C-8CCC-DF99BCA65097}"/>
            </c:ext>
          </c:extLst>
        </c:ser>
        <c:ser>
          <c:idx val="6"/>
          <c:order val="6"/>
          <c:tx>
            <c:strRef>
              <c:f>Izračuni!$I$29</c:f>
              <c:strCache>
                <c:ptCount val="1"/>
                <c:pt idx="0">
                  <c:v>Izrazito nezadovoljavajuće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Izračuni!$B$30:$B$35</c:f>
              <c:strCache>
                <c:ptCount val="6"/>
                <c:pt idx="0">
                  <c:v>Relevantnost</c:v>
                </c:pt>
                <c:pt idx="1">
                  <c:v>Koherentnost</c:v>
                </c:pt>
                <c:pt idx="2">
                  <c:v>Djelotvornost</c:v>
                </c:pt>
                <c:pt idx="3">
                  <c:v>Učinkovitost</c:v>
                </c:pt>
                <c:pt idx="4">
                  <c:v>Utjecaj</c:v>
                </c:pt>
                <c:pt idx="5">
                  <c:v>Održivost</c:v>
                </c:pt>
              </c:strCache>
            </c:strRef>
          </c:cat>
          <c:val>
            <c:numRef>
              <c:f>Izračuni!$I$30:$I$35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7-BA09-4F3C-8CCC-DF99BCA65097}"/>
            </c:ext>
          </c:extLst>
        </c:ser>
        <c:dLbls>
          <c:dLblPos val="outEnd"/>
          <c:showLegendKey val="0"/>
          <c:showVal val="1"/>
          <c:showCatName val="0"/>
          <c:showSerName val="0"/>
          <c:showPercent val="0"/>
          <c:showBubbleSize val="0"/>
        </c:dLbls>
        <c:gapWidth val="60"/>
        <c:overlap val="100"/>
        <c:axId val="237347968"/>
        <c:axId val="237349888"/>
        <c:extLst>
          <c:ext xmlns:c15="http://schemas.microsoft.com/office/drawing/2012/chart" uri="{02D57815-91ED-43cb-92C2-25804820EDAC}">
            <c15:filteredBarSeries>
              <c15:ser>
                <c:idx val="0"/>
                <c:order val="0"/>
                <c:tx>
                  <c:strRef>
                    <c:extLst>
                      <c:ext uri="{02D57815-91ED-43cb-92C2-25804820EDAC}">
                        <c15:formulaRef>
                          <c15:sqref>Izračuni!$C$29</c15:sqref>
                        </c15:formulaRef>
                      </c:ext>
                    </c:extLst>
                    <c:strCache>
                      <c:ptCount val="1"/>
                      <c:pt idx="0">
                        <c:v>Ukupno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orbel" panose="020B0503020204020204" pitchFamily="34" charset="0"/>
                          <a:ea typeface="+mn-ea"/>
                          <a:cs typeface="+mn-cs"/>
                        </a:defRPr>
                      </a:pPr>
                      <a:endParaRPr lang="sr-Latn-R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Izračuni!$B$30:$B$35</c15:sqref>
                        </c15:formulaRef>
                      </c:ext>
                    </c:extLst>
                    <c:strCache>
                      <c:ptCount val="6"/>
                      <c:pt idx="0">
                        <c:v>Relevantnost</c:v>
                      </c:pt>
                      <c:pt idx="1">
                        <c:v>Koherentnost</c:v>
                      </c:pt>
                      <c:pt idx="2">
                        <c:v>Djelotvornost</c:v>
                      </c:pt>
                      <c:pt idx="3">
                        <c:v>Učinkovitost</c:v>
                      </c:pt>
                      <c:pt idx="4">
                        <c:v>Utjecaj</c:v>
                      </c:pt>
                      <c:pt idx="5">
                        <c:v>Održivost</c:v>
                      </c:pt>
                    </c:strCache>
                  </c:strRef>
                </c:cat>
                <c:val>
                  <c:numRef>
                    <c:extLst>
                      <c:ext uri="{02D57815-91ED-43cb-92C2-25804820EDAC}">
                        <c15:formulaRef>
                          <c15:sqref>Izračuni!$C$30:$C$35</c15:sqref>
                        </c15:formulaRef>
                      </c:ext>
                    </c:extLst>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0-BA09-4F3C-8CCC-DF99BCA65097}"/>
                  </c:ext>
                </c:extLst>
              </c15:ser>
            </c15:filteredBarSeries>
          </c:ext>
        </c:extLst>
      </c:barChart>
      <c:catAx>
        <c:axId val="23734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orbel" panose="020B0503020204020204" pitchFamily="34" charset="0"/>
                <a:ea typeface="+mn-ea"/>
                <a:cs typeface="+mn-cs"/>
              </a:defRPr>
            </a:pPr>
            <a:endParaRPr lang="sr-Latn-RS"/>
          </a:p>
        </c:txPr>
        <c:crossAx val="237349888"/>
        <c:crosses val="autoZero"/>
        <c:auto val="1"/>
        <c:lblAlgn val="ctr"/>
        <c:lblOffset val="100"/>
        <c:noMultiLvlLbl val="0"/>
      </c:catAx>
      <c:valAx>
        <c:axId val="237349888"/>
        <c:scaling>
          <c:orientation val="minMax"/>
        </c:scaling>
        <c:delete val="1"/>
        <c:axPos val="l"/>
        <c:numFmt formatCode="General" sourceLinked="1"/>
        <c:majorTickMark val="none"/>
        <c:minorTickMark val="none"/>
        <c:tickLblPos val="nextTo"/>
        <c:crossAx val="237347968"/>
        <c:crosses val="autoZero"/>
        <c:crossBetween val="between"/>
      </c:valAx>
      <c:spPr>
        <a:noFill/>
        <a:ln>
          <a:noFill/>
        </a:ln>
        <a:effectLst/>
      </c:spPr>
    </c:plotArea>
    <c:legend>
      <c:legendPos val="b"/>
      <c:layout>
        <c:manualLayout>
          <c:xMode val="edge"/>
          <c:yMode val="edge"/>
          <c:x val="0.12852744329456234"/>
          <c:y val="0.94032715780922715"/>
          <c:w val="0.74294511341087532"/>
          <c:h val="5.967284219077290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orbel" panose="020B0503020204020204" pitchFamily="34" charset="0"/>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Corbel" panose="020B0503020204020204" pitchFamily="34" charset="0"/>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62929381429044"/>
          <c:y val="4.7473616931437292E-2"/>
          <c:w val="0.56858181457642409"/>
          <c:h val="0.88655076757317819"/>
        </c:manualLayout>
      </c:layout>
      <c:doughnutChart>
        <c:varyColors val="1"/>
        <c:ser>
          <c:idx val="0"/>
          <c:order val="0"/>
          <c:dPt>
            <c:idx val="0"/>
            <c:bubble3D val="0"/>
            <c:spPr>
              <a:solidFill>
                <a:srgbClr val="14BDD9"/>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E0E-4402-86F2-2FF46DEA4F0E}"/>
              </c:ext>
            </c:extLst>
          </c:dPt>
          <c:dPt>
            <c:idx val="1"/>
            <c:bubble3D val="0"/>
            <c:spPr>
              <a:solidFill>
                <a:srgbClr val="B6EEF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E0E-4402-86F2-2FF46DEA4F0E}"/>
              </c:ext>
            </c:extLst>
          </c:dPt>
          <c:dLbls>
            <c:spPr>
              <a:noFill/>
              <a:ln>
                <a:noFill/>
              </a:ln>
              <a:effectLst/>
            </c:spPr>
            <c:txPr>
              <a:bodyPr rot="0" spcFirstLastPara="1" vertOverflow="overflow" horzOverflow="overflow" vert="horz" wrap="square" anchor="ctr" anchorCtr="1">
                <a:noAutofit/>
              </a:bodyPr>
              <a:lstStyle/>
              <a:p>
                <a:pPr>
                  <a:defRPr sz="1600" b="1" i="0" u="none" strike="noStrike" kern="1200" baseline="0">
                    <a:solidFill>
                      <a:sysClr val="windowText" lastClr="000000"/>
                    </a:solidFill>
                    <a:latin typeface="Corbel" panose="020B0503020204020204" pitchFamily="34" charset="0"/>
                    <a:ea typeface="+mn-ea"/>
                    <a:cs typeface="+mn-cs"/>
                  </a:defRPr>
                </a:pPr>
                <a:endParaRPr lang="sr-Latn-R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pPr xmlns:c15="http://schemas.microsoft.com/office/drawing/2012/chart">
                  <a:prstGeom prst="rect">
                    <a:avLst/>
                  </a:prstGeom>
                </c15:spPr>
              </c:ext>
            </c:extLst>
          </c:dLbls>
          <c:cat>
            <c:strRef>
              <c:f>Izračuni!$C$26:$E$26</c:f>
              <c:strCache>
                <c:ptCount val="3"/>
                <c:pt idx="0">
                  <c:v>Da</c:v>
                </c:pt>
                <c:pt idx="1">
                  <c:v>Ne</c:v>
                </c:pt>
                <c:pt idx="2">
                  <c:v>Djelomično</c:v>
                </c:pt>
              </c:strCache>
            </c:strRef>
          </c:cat>
          <c:val>
            <c:numRef>
              <c:f>Izračuni!$C$27:$E$27</c:f>
              <c:numCache>
                <c:formatCode>General</c:formatCode>
                <c:ptCount val="3"/>
                <c:pt idx="0">
                  <c:v>54</c:v>
                </c:pt>
                <c:pt idx="1">
                  <c:v>0</c:v>
                </c:pt>
                <c:pt idx="2">
                  <c:v>0</c:v>
                </c:pt>
              </c:numCache>
            </c:numRef>
          </c:val>
          <c:extLst>
            <c:ext xmlns:c16="http://schemas.microsoft.com/office/drawing/2014/chart" uri="{C3380CC4-5D6E-409C-BE32-E72D297353CC}">
              <c16:uniqueId val="{00000000-2021-4A29-9937-606F561F397D}"/>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0.37732547448514497"/>
          <c:y val="0.36232912035205511"/>
          <c:w val="0.31909809853195314"/>
          <c:h val="0.20293451275035701"/>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Corbel" panose="020B0503020204020204" pitchFamily="34" charset="0"/>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sz="1800">
          <a:solidFill>
            <a:sysClr val="windowText" lastClr="000000"/>
          </a:solidFill>
          <a:latin typeface="Corbel" panose="020B0503020204020204" pitchFamily="34" charset="0"/>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Izračuni!$I$3</c:f>
              <c:strCache>
                <c:ptCount val="1"/>
                <c:pt idx="0">
                  <c:v>Slaže se</c:v>
                </c:pt>
              </c:strCache>
            </c:strRef>
          </c:tx>
          <c:invertIfNegative val="0"/>
          <c:dLbls>
            <c:spPr>
              <a:solidFill>
                <a:schemeClr val="accent1">
                  <a:lumMod val="60000"/>
                  <a:lumOff val="40000"/>
                </a:schemeClr>
              </a:solidFill>
              <a:ln>
                <a:noFill/>
              </a:ln>
              <a:effectLst/>
            </c:spPr>
            <c:txPr>
              <a:bodyPr wrap="square" lIns="38100" tIns="19050" rIns="38100" bIns="19050" anchor="ctr">
                <a:spAutoFit/>
              </a:bodyPr>
              <a:lstStyle/>
              <a:p>
                <a:pPr>
                  <a:defRPr sz="1200">
                    <a:latin typeface="Corbel" panose="020B0503020204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Izračuni!$B$4:$B$14</c:f>
              <c:strCache>
                <c:ptCount val="11"/>
                <c:pt idx="0">
                  <c:v>Politički proces</c:v>
                </c:pt>
                <c:pt idx="1">
                  <c:v>Administrativna struktura</c:v>
                </c:pt>
                <c:pt idx="2">
                  <c:v>Proračun</c:v>
                </c:pt>
                <c:pt idx="3">
                  <c:v>Participativni proces</c:v>
                </c:pt>
                <c:pt idx="4">
                  <c:v>BEI</c:v>
                </c:pt>
                <c:pt idx="5">
                  <c:v>Procjena rizika i ranjivosti</c:v>
                </c:pt>
                <c:pt idx="6">
                  <c:v>Akcijski plan</c:v>
                </c:pt>
                <c:pt idx="7">
                  <c:v>Implementacija SECAP-a</c:v>
                </c:pt>
                <c:pt idx="8">
                  <c:v>Višerazinsko upravljanje</c:v>
                </c:pt>
                <c:pt idx="9">
                  <c:v>Energetsko siromaštvo</c:v>
                </c:pt>
                <c:pt idx="10">
                  <c:v>Pravedna tranzicija</c:v>
                </c:pt>
              </c:strCache>
            </c:strRef>
          </c:cat>
          <c:val>
            <c:numRef>
              <c:f>Izračuni!$I$4:$I$14</c:f>
              <c:numCache>
                <c:formatCode>General</c:formatCode>
                <c:ptCount val="11"/>
                <c:pt idx="0">
                  <c:v>1</c:v>
                </c:pt>
                <c:pt idx="1">
                  <c:v>5</c:v>
                </c:pt>
                <c:pt idx="2">
                  <c:v>4</c:v>
                </c:pt>
                <c:pt idx="3">
                  <c:v>7</c:v>
                </c:pt>
                <c:pt idx="4">
                  <c:v>5</c:v>
                </c:pt>
                <c:pt idx="5">
                  <c:v>5</c:v>
                </c:pt>
                <c:pt idx="6">
                  <c:v>8</c:v>
                </c:pt>
                <c:pt idx="7">
                  <c:v>6</c:v>
                </c:pt>
                <c:pt idx="8">
                  <c:v>5</c:v>
                </c:pt>
                <c:pt idx="9">
                  <c:v>5</c:v>
                </c:pt>
                <c:pt idx="10">
                  <c:v>3</c:v>
                </c:pt>
              </c:numCache>
            </c:numRef>
          </c:val>
          <c:extLst>
            <c:ext xmlns:c16="http://schemas.microsoft.com/office/drawing/2014/chart" uri="{C3380CC4-5D6E-409C-BE32-E72D297353CC}">
              <c16:uniqueId val="{00000000-EEA4-42C4-8127-7421BC774785}"/>
            </c:ext>
          </c:extLst>
        </c:ser>
        <c:ser>
          <c:idx val="1"/>
          <c:order val="1"/>
          <c:tx>
            <c:strRef>
              <c:f>Izračuni!$J$3</c:f>
              <c:strCache>
                <c:ptCount val="1"/>
                <c:pt idx="0">
                  <c:v>Ne slaže se </c:v>
                </c:pt>
              </c:strCache>
            </c:strRef>
          </c:tx>
          <c:invertIfNegative val="0"/>
          <c:dLbls>
            <c:spPr>
              <a:solidFill>
                <a:schemeClr val="accent2">
                  <a:lumMod val="60000"/>
                  <a:lumOff val="40000"/>
                </a:schemeClr>
              </a:solidFill>
              <a:ln>
                <a:noFill/>
              </a:ln>
              <a:effectLst/>
            </c:spPr>
            <c:txPr>
              <a:bodyPr wrap="square" lIns="38100" tIns="19050" rIns="38100" bIns="19050" anchor="ctr">
                <a:spAutoFit/>
              </a:bodyPr>
              <a:lstStyle/>
              <a:p>
                <a:pPr>
                  <a:defRPr sz="1200">
                    <a:latin typeface="Corbel" panose="020B0503020204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Izračuni!$B$4:$B$14</c:f>
              <c:strCache>
                <c:ptCount val="11"/>
                <c:pt idx="0">
                  <c:v>Politički proces</c:v>
                </c:pt>
                <c:pt idx="1">
                  <c:v>Administrativna struktura</c:v>
                </c:pt>
                <c:pt idx="2">
                  <c:v>Proračun</c:v>
                </c:pt>
                <c:pt idx="3">
                  <c:v>Participativni proces</c:v>
                </c:pt>
                <c:pt idx="4">
                  <c:v>BEI</c:v>
                </c:pt>
                <c:pt idx="5">
                  <c:v>Procjena rizika i ranjivosti</c:v>
                </c:pt>
                <c:pt idx="6">
                  <c:v>Akcijski plan</c:v>
                </c:pt>
                <c:pt idx="7">
                  <c:v>Implementacija SECAP-a</c:v>
                </c:pt>
                <c:pt idx="8">
                  <c:v>Višerazinsko upravljanje</c:v>
                </c:pt>
                <c:pt idx="9">
                  <c:v>Energetsko siromaštvo</c:v>
                </c:pt>
                <c:pt idx="10">
                  <c:v>Pravedna tranzicija</c:v>
                </c:pt>
              </c:strCache>
            </c:strRef>
          </c:cat>
          <c:val>
            <c:numRef>
              <c:f>Izračuni!$J$4:$J$14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EEA4-42C4-8127-7421BC774785}"/>
            </c:ext>
          </c:extLst>
        </c:ser>
        <c:ser>
          <c:idx val="2"/>
          <c:order val="2"/>
          <c:tx>
            <c:v>Djelomično</c:v>
          </c:tx>
          <c:invertIfNegative val="0"/>
          <c:dLbls>
            <c:spPr>
              <a:solidFill>
                <a:schemeClr val="accent3">
                  <a:lumMod val="60000"/>
                  <a:lumOff val="40000"/>
                </a:schemeClr>
              </a:solidFill>
              <a:ln>
                <a:noFill/>
              </a:ln>
              <a:effectLst/>
            </c:spPr>
            <c:txPr>
              <a:bodyPr wrap="square" lIns="38100" tIns="19050" rIns="38100" bIns="19050" anchor="ctr">
                <a:spAutoFit/>
              </a:bodyPr>
              <a:lstStyle/>
              <a:p>
                <a:pPr>
                  <a:defRPr sz="1200">
                    <a:latin typeface="Corbel" panose="020B0503020204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Izračuni!$B$4:$B$14</c:f>
              <c:strCache>
                <c:ptCount val="11"/>
                <c:pt idx="0">
                  <c:v>Politički proces</c:v>
                </c:pt>
                <c:pt idx="1">
                  <c:v>Administrativna struktura</c:v>
                </c:pt>
                <c:pt idx="2">
                  <c:v>Proračun</c:v>
                </c:pt>
                <c:pt idx="3">
                  <c:v>Participativni proces</c:v>
                </c:pt>
                <c:pt idx="4">
                  <c:v>BEI</c:v>
                </c:pt>
                <c:pt idx="5">
                  <c:v>Procjena rizika i ranjivosti</c:v>
                </c:pt>
                <c:pt idx="6">
                  <c:v>Akcijski plan</c:v>
                </c:pt>
                <c:pt idx="7">
                  <c:v>Implementacija SECAP-a</c:v>
                </c:pt>
                <c:pt idx="8">
                  <c:v>Višerazinsko upravljanje</c:v>
                </c:pt>
                <c:pt idx="9">
                  <c:v>Energetsko siromaštvo</c:v>
                </c:pt>
                <c:pt idx="10">
                  <c:v>Pravedna tranzicija</c:v>
                </c:pt>
              </c:strCache>
            </c:strRef>
          </c:cat>
          <c:val>
            <c:numRef>
              <c:f>Izračuni!$K$4:$K$14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16D9-4F68-B8EC-A58CF8970E28}"/>
            </c:ext>
          </c:extLst>
        </c:ser>
        <c:dLbls>
          <c:showLegendKey val="0"/>
          <c:showVal val="1"/>
          <c:showCatName val="0"/>
          <c:showSerName val="0"/>
          <c:showPercent val="0"/>
          <c:showBubbleSize val="0"/>
        </c:dLbls>
        <c:gapWidth val="50"/>
        <c:overlap val="100"/>
        <c:axId val="253323136"/>
        <c:axId val="253324672"/>
      </c:barChart>
      <c:catAx>
        <c:axId val="253323136"/>
        <c:scaling>
          <c:orientation val="minMax"/>
        </c:scaling>
        <c:delete val="0"/>
        <c:axPos val="b"/>
        <c:numFmt formatCode="General" sourceLinked="1"/>
        <c:majorTickMark val="none"/>
        <c:minorTickMark val="none"/>
        <c:tickLblPos val="nextTo"/>
        <c:txPr>
          <a:bodyPr rot="-60000000" vert="horz"/>
          <a:lstStyle/>
          <a:p>
            <a:pPr>
              <a:defRPr sz="1000">
                <a:latin typeface="Corbel" panose="020B0503020204020204" pitchFamily="34" charset="0"/>
              </a:defRPr>
            </a:pPr>
            <a:endParaRPr lang="sr-Latn-RS"/>
          </a:p>
        </c:txPr>
        <c:crossAx val="253324672"/>
        <c:crosses val="autoZero"/>
        <c:auto val="1"/>
        <c:lblAlgn val="ctr"/>
        <c:lblOffset val="100"/>
        <c:noMultiLvlLbl val="0"/>
      </c:catAx>
      <c:valAx>
        <c:axId val="253324672"/>
        <c:scaling>
          <c:orientation val="minMax"/>
        </c:scaling>
        <c:delete val="1"/>
        <c:axPos val="l"/>
        <c:majorGridlines>
          <c:spPr>
            <a:ln>
              <a:noFill/>
            </a:ln>
          </c:spPr>
        </c:majorGridlines>
        <c:numFmt formatCode="0%" sourceLinked="1"/>
        <c:majorTickMark val="none"/>
        <c:minorTickMark val="none"/>
        <c:tickLblPos val="nextTo"/>
        <c:crossAx val="253323136"/>
        <c:crosses val="autoZero"/>
        <c:crossBetween val="between"/>
      </c:valAx>
    </c:plotArea>
    <c:legend>
      <c:legendPos val="b"/>
      <c:overlay val="0"/>
      <c:txPr>
        <a:bodyPr rot="0" vert="horz"/>
        <a:lstStyle/>
        <a:p>
          <a:pPr>
            <a:defRPr sz="1200">
              <a:latin typeface="Corbel" panose="020B0503020204020204" pitchFamily="34" charset="0"/>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E$6" noThreeD="1"/>
</file>

<file path=xl/ctrlProps/ctrlProp100.xml><?xml version="1.0" encoding="utf-8"?>
<formControlPr xmlns="http://schemas.microsoft.com/office/spreadsheetml/2009/9/main" objectType="Radio" checked="Checked" firstButton="1" fmlaLink="$E$8"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E$9"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E$10"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checked="Checked" firstButton="1" fmlaLink="$E$6"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checked="Checked" firstButton="1" fmlaLink="$E$8"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E$9"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checked="Checked" firstButton="1" fmlaLink="$E$10"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firstButton="1" fmlaLink="$E$1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checked="Checked" firstButton="1" fmlaLink="$E$12" lockText="1" noThreeD="1"/>
</file>

<file path=xl/ctrlProps/ctrlProp13.xml><?xml version="1.0" encoding="utf-8"?>
<formControlPr xmlns="http://schemas.microsoft.com/office/spreadsheetml/2009/9/main" objectType="Radio" checked="Checked" firstButton="1" fmlaLink="$E$7"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E$13"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checked="Checked" firstButton="1" fmlaLink="$E$7"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fmlaLink="$E$6"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checked="Checked" firstButton="1" fmlaLink="$E$7"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E$8"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checked="Checked" firstButton="1" fmlaLink="$E$9"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checked="Checked" firstButton="1" fmlaLink="$E$10"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E$8"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checked="Checked" firstButton="1" fmlaLink="$E$1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noThreeD="1"/>
</file>

<file path=xl/ctrlProps/ctrlProp170.xml><?xml version="1.0" encoding="utf-8"?>
<formControlPr xmlns="http://schemas.microsoft.com/office/spreadsheetml/2009/9/main" objectType="Radio" checked="Checked" firstButton="1" fmlaLink="$E$6"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E$7"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fmlaLink="$E$8"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checked="Checked" firstButton="1" fmlaLink="$E$9"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checked="Checked" firstButton="1" fmlaLink="$E$10"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E$9" noThreeD="1"/>
</file>

<file path=xl/ctrlProps/ctrlProp190.xml><?xml version="1.0" encoding="utf-8"?>
<formControlPr xmlns="http://schemas.microsoft.com/office/spreadsheetml/2009/9/main" objectType="Radio" checked="Checked" firstButton="1" fmlaLink="$E$7"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fmlaLink="$E$8"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fmlaLink="$E$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checked="Checked" firstButton="1" fmlaLink="$E$10"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checked="Checked" firstButton="1" fmlaLink="$E$6"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checked="Checked" firstButton="1" fmlaLink="$E$6" noThreeD="1"/>
</file>

<file path=xl/ctrlProps/ctrlProp211.xml><?xml version="1.0" encoding="utf-8"?>
<formControlPr xmlns="http://schemas.microsoft.com/office/spreadsheetml/2009/9/main" objectType="Radio"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checked="Checked" firstButton="1" fmlaLink="$E$7" noThreeD="1"/>
</file>

<file path=xl/ctrlProps/ctrlProp214.xml><?xml version="1.0" encoding="utf-8"?>
<formControlPr xmlns="http://schemas.microsoft.com/office/spreadsheetml/2009/9/main" objectType="Radio"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checked="Checked" firstButton="1" fmlaLink="$E$8" noThreeD="1"/>
</file>

<file path=xl/ctrlProps/ctrlProp217.xml><?xml version="1.0" encoding="utf-8"?>
<formControlPr xmlns="http://schemas.microsoft.com/office/spreadsheetml/2009/9/main" objectType="Radio" noThreeD="1"/>
</file>

<file path=xl/ctrlProps/ctrlProp218.xml><?xml version="1.0" encoding="utf-8"?>
<formControlPr xmlns="http://schemas.microsoft.com/office/spreadsheetml/2009/9/main" objectType="Radio" noThreeD="1"/>
</file>

<file path=xl/ctrlProps/ctrlProp219.xml><?xml version="1.0" encoding="utf-8"?>
<formControlPr xmlns="http://schemas.microsoft.com/office/spreadsheetml/2009/9/main" objectType="Radio" noThreeD="1"/>
</file>

<file path=xl/ctrlProps/ctrlProp22.xml><?xml version="1.0" encoding="utf-8"?>
<formControlPr xmlns="http://schemas.microsoft.com/office/spreadsheetml/2009/9/main" objectType="Radio" checked="Checked" firstButton="1" fmlaLink="$E$10" noThreeD="1"/>
</file>

<file path=xl/ctrlProps/ctrlProp220.xml><?xml version="1.0" encoding="utf-8"?>
<formControlPr xmlns="http://schemas.microsoft.com/office/spreadsheetml/2009/9/main" objectType="Radio"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Radio"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fmlaLink="$E$6"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E$7"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checked="Checked" firstButton="1" fmlaLink="$E$8"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fmlaLink="$E$9"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noThreeD="1"/>
</file>

<file path=xl/ctrlProps/ctrlProp41.xml><?xml version="1.0" encoding="utf-8"?>
<formControlPr xmlns="http://schemas.microsoft.com/office/spreadsheetml/2009/9/main" objectType="Radio"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E$6"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E$7"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checked="Checked" firstButton="1" fmlaLink="$E$8"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E$9" noThreeD="1"/>
</file>

<file path=xl/ctrlProps/ctrlProp56.xml><?xml version="1.0" encoding="utf-8"?>
<formControlPr xmlns="http://schemas.microsoft.com/office/spreadsheetml/2009/9/main" objectType="Radio"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E$10" noThreeD="1"/>
</file>

<file path=xl/ctrlProps/ctrlProp59.xml><?xml version="1.0" encoding="utf-8"?>
<formControlPr xmlns="http://schemas.microsoft.com/office/spreadsheetml/2009/9/main" objectType="Radio" noThreeD="1"/>
</file>

<file path=xl/ctrlProps/ctrlProp6.xml><?xml version="1.0" encoding="utf-8"?>
<formControlPr xmlns="http://schemas.microsoft.com/office/spreadsheetml/2009/9/main" objectType="Radio" checked="Checked" firstButton="1" fmlaLink="$E$6"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E$11" noThreeD="1"/>
</file>

<file path=xl/ctrlProps/ctrlProp62.xml><?xml version="1.0" encoding="utf-8"?>
<formControlPr xmlns="http://schemas.microsoft.com/office/spreadsheetml/2009/9/main" objectType="Radio"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fmlaLink="$E$12" noThreeD="1"/>
</file>

<file path=xl/ctrlProps/ctrlProp65.xml><?xml version="1.0" encoding="utf-8"?>
<formControlPr xmlns="http://schemas.microsoft.com/office/spreadsheetml/2009/9/main" objectType="Radio"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Radio" noThreeD="1"/>
</file>

<file path=xl/ctrlProps/ctrlProp71.xml><?xml version="1.0" encoding="utf-8"?>
<formControlPr xmlns="http://schemas.microsoft.com/office/spreadsheetml/2009/9/main" objectType="Radio" noThreeD="1"/>
</file>

<file path=xl/ctrlProps/ctrlProp72.xml><?xml version="1.0" encoding="utf-8"?>
<formControlPr xmlns="http://schemas.microsoft.com/office/spreadsheetml/2009/9/main" objectType="Radio"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E$6"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fmlaLink="$E$7"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firstButton="1" fmlaLink="$E$8"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fmlaLink="$E$9"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E$10"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E$6"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E$7"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8" Type="http://schemas.openxmlformats.org/officeDocument/2006/relationships/hyperlink" Target="https://eu-mayors.ec.europa.eu/en/home" TargetMode="External"/><Relationship Id="rId3" Type="http://schemas.openxmlformats.org/officeDocument/2006/relationships/hyperlink" Target="https://ceesen.org/en/" TargetMode="External"/><Relationship Id="rId7" Type="http://schemas.microsoft.com/office/2007/relationships/hdphoto" Target="../media/hdphoto1.wdp"/><Relationship Id="rId2" Type="http://schemas.openxmlformats.org/officeDocument/2006/relationships/image" Target="../media/image1.jpeg"/><Relationship Id="rId1" Type="http://schemas.openxmlformats.org/officeDocument/2006/relationships/hyperlink" Target="https://www.climatealliance.org/home.html" TargetMode="External"/><Relationship Id="rId6" Type="http://schemas.openxmlformats.org/officeDocument/2006/relationships/image" Target="../media/image3.png"/><Relationship Id="rId5" Type="http://schemas.openxmlformats.org/officeDocument/2006/relationships/hyperlink" Target="#Uvod!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Procjena rizika i ranjivosti'!A1"/><Relationship Id="rId2" Type="http://schemas.openxmlformats.org/officeDocument/2006/relationships/image" Target="../media/image16.jpeg"/><Relationship Id="rId1" Type="http://schemas.openxmlformats.org/officeDocument/2006/relationships/hyperlink" Target="#'Po&#269;etna stranica'!A1"/><Relationship Id="rId4" Type="http://schemas.openxmlformats.org/officeDocument/2006/relationships/hyperlink" Target="#Implementacija!A1"/></Relationships>
</file>

<file path=xl/drawings/_rels/drawing11.xml.rels><?xml version="1.0" encoding="UTF-8" standalone="yes"?>
<Relationships xmlns="http://schemas.openxmlformats.org/package/2006/relationships"><Relationship Id="rId3" Type="http://schemas.openxmlformats.org/officeDocument/2006/relationships/hyperlink" Target="#'Akcijski plan'!A1"/><Relationship Id="rId2" Type="http://schemas.openxmlformats.org/officeDocument/2006/relationships/image" Target="../media/image17.jpeg"/><Relationship Id="rId1" Type="http://schemas.openxmlformats.org/officeDocument/2006/relationships/hyperlink" Target="#'Po&#269;etna stranica'!A1"/><Relationship Id="rId4" Type="http://schemas.openxmlformats.org/officeDocument/2006/relationships/hyperlink" Target="#'Vi&#353;erazinsko upravljanje'!A1"/></Relationships>
</file>

<file path=xl/drawings/_rels/drawing12.xml.rels><?xml version="1.0" encoding="UTF-8" standalone="yes"?>
<Relationships xmlns="http://schemas.openxmlformats.org/package/2006/relationships"><Relationship Id="rId3" Type="http://schemas.openxmlformats.org/officeDocument/2006/relationships/hyperlink" Target="#Implementacija!A1"/><Relationship Id="rId2" Type="http://schemas.openxmlformats.org/officeDocument/2006/relationships/image" Target="../media/image18.jpeg"/><Relationship Id="rId1" Type="http://schemas.openxmlformats.org/officeDocument/2006/relationships/hyperlink" Target="#'Po&#269;etna stranica'!A1"/><Relationship Id="rId4" Type="http://schemas.openxmlformats.org/officeDocument/2006/relationships/hyperlink" Target="#'Energetsko siroma&#353;tvo'!A1"/></Relationships>
</file>

<file path=xl/drawings/_rels/drawing13.xml.rels><?xml version="1.0" encoding="UTF-8" standalone="yes"?>
<Relationships xmlns="http://schemas.openxmlformats.org/package/2006/relationships"><Relationship Id="rId3" Type="http://schemas.openxmlformats.org/officeDocument/2006/relationships/hyperlink" Target="#'Vi&#353;erazinsko upravljanje'!A1"/><Relationship Id="rId2" Type="http://schemas.openxmlformats.org/officeDocument/2006/relationships/image" Target="../media/image19.jpeg"/><Relationship Id="rId1" Type="http://schemas.openxmlformats.org/officeDocument/2006/relationships/hyperlink" Target="#'Po&#269;etna stranica'!A1"/><Relationship Id="rId4" Type="http://schemas.openxmlformats.org/officeDocument/2006/relationships/hyperlink" Target="#'Pravedna tranzicija'!A1"/></Relationships>
</file>

<file path=xl/drawings/_rels/drawing14.xml.rels><?xml version="1.0" encoding="UTF-8" standalone="yes"?>
<Relationships xmlns="http://schemas.openxmlformats.org/package/2006/relationships"><Relationship Id="rId3" Type="http://schemas.openxmlformats.org/officeDocument/2006/relationships/hyperlink" Target="#'Energetsko siroma&#353;tvo'!A1"/><Relationship Id="rId2" Type="http://schemas.openxmlformats.org/officeDocument/2006/relationships/image" Target="../media/image18.jpeg"/><Relationship Id="rId1" Type="http://schemas.openxmlformats.org/officeDocument/2006/relationships/hyperlink" Target="#'Po&#269;etna stranica'!A1"/><Relationship Id="rId4" Type="http://schemas.openxmlformats.org/officeDocument/2006/relationships/hyperlink" Target="#'Infografika rezultata'!A1"/></Relationships>
</file>

<file path=xl/drawings/_rels/drawing1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0.jpeg"/><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8" Type="http://schemas.openxmlformats.org/officeDocument/2006/relationships/image" Target="../media/image23.jpeg"/><Relationship Id="rId3" Type="http://schemas.openxmlformats.org/officeDocument/2006/relationships/hyperlink" Target="https://ceesen.org/en/" TargetMode="External"/><Relationship Id="rId7" Type="http://schemas.openxmlformats.org/officeDocument/2006/relationships/hyperlink" Target="#'Po&#269;etna stranica'!A1"/><Relationship Id="rId2" Type="http://schemas.openxmlformats.org/officeDocument/2006/relationships/image" Target="../media/image21.jpeg"/><Relationship Id="rId1" Type="http://schemas.openxmlformats.org/officeDocument/2006/relationships/hyperlink" Target="https://www.climatealliance.org/home.html" TargetMode="External"/><Relationship Id="rId6" Type="http://schemas.openxmlformats.org/officeDocument/2006/relationships/image" Target="../media/image22.png"/><Relationship Id="rId5" Type="http://schemas.openxmlformats.org/officeDocument/2006/relationships/hyperlink" Target="https://eu-mayors.ec.europa.eu/en/home" TargetMode="External"/><Relationship Id="rId4" Type="http://schemas.openxmlformats.org/officeDocument/2006/relationships/image" Target="../media/image2.pn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6.png"/><Relationship Id="rId1" Type="http://schemas.openxmlformats.org/officeDocument/2006/relationships/hyperlink" Target="#Upute!A1"/><Relationship Id="rId5" Type="http://schemas.openxmlformats.org/officeDocument/2006/relationships/image" Target="../media/image7.png"/><Relationship Id="rId4" Type="http://schemas.openxmlformats.org/officeDocument/2006/relationships/hyperlink" Target="#Kontakt!A1"/></Relationships>
</file>

<file path=xl/drawings/_rels/drawing3.xml.rels><?xml version="1.0" encoding="UTF-8" standalone="yes"?>
<Relationships xmlns="http://schemas.openxmlformats.org/package/2006/relationships"><Relationship Id="rId8" Type="http://schemas.openxmlformats.org/officeDocument/2006/relationships/hyperlink" Target="#'Politi&#269;ki proces'!A1"/><Relationship Id="rId13" Type="http://schemas.openxmlformats.org/officeDocument/2006/relationships/hyperlink" Target="#Introduction!A1"/><Relationship Id="rId3" Type="http://schemas.openxmlformats.org/officeDocument/2006/relationships/hyperlink" Target="#'Po&#269;etna stranica'!A1"/><Relationship Id="rId7" Type="http://schemas.microsoft.com/office/2007/relationships/hdphoto" Target="../media/hdphoto3.wdp"/><Relationship Id="rId12" Type="http://schemas.openxmlformats.org/officeDocument/2006/relationships/hyperlink" Target="#Contact!A1"/><Relationship Id="rId2" Type="http://schemas.openxmlformats.org/officeDocument/2006/relationships/image" Target="../media/image8.png"/><Relationship Id="rId1" Type="http://schemas.openxmlformats.org/officeDocument/2006/relationships/hyperlink" Target="#Kontakt!A1"/><Relationship Id="rId6" Type="http://schemas.openxmlformats.org/officeDocument/2006/relationships/image" Target="../media/image10.png"/><Relationship Id="rId11" Type="http://schemas.openxmlformats.org/officeDocument/2006/relationships/hyperlink" Target="#'Political Process'!A1"/><Relationship Id="rId5" Type="http://schemas.openxmlformats.org/officeDocument/2006/relationships/hyperlink" Target="#Uvod!A1"/><Relationship Id="rId10" Type="http://schemas.openxmlformats.org/officeDocument/2006/relationships/image" Target="../media/image2.png"/><Relationship Id="rId4" Type="http://schemas.openxmlformats.org/officeDocument/2006/relationships/image" Target="../media/image9.jpeg"/><Relationship Id="rId9" Type="http://schemas.openxmlformats.org/officeDocument/2006/relationships/image" Target="../media/image11.jpeg"/></Relationships>
</file>

<file path=xl/drawings/_rels/drawing4.xml.rels><?xml version="1.0" encoding="UTF-8" standalone="yes"?>
<Relationships xmlns="http://schemas.openxmlformats.org/package/2006/relationships"><Relationship Id="rId3" Type="http://schemas.openxmlformats.org/officeDocument/2006/relationships/hyperlink" Target="#Upute!A1"/><Relationship Id="rId2" Type="http://schemas.openxmlformats.org/officeDocument/2006/relationships/image" Target="../media/image12.jpeg"/><Relationship Id="rId1" Type="http://schemas.openxmlformats.org/officeDocument/2006/relationships/hyperlink" Target="#'Po&#269;etna stranica'!A1"/><Relationship Id="rId4" Type="http://schemas.openxmlformats.org/officeDocument/2006/relationships/hyperlink" Target="#'Administrativna struktura'!A1"/></Relationships>
</file>

<file path=xl/drawings/_rels/drawing5.xml.rels><?xml version="1.0" encoding="UTF-8" standalone="yes"?>
<Relationships xmlns="http://schemas.openxmlformats.org/package/2006/relationships"><Relationship Id="rId3" Type="http://schemas.openxmlformats.org/officeDocument/2006/relationships/hyperlink" Target="#'Politi&#269;ki proces'!A1"/><Relationship Id="rId2" Type="http://schemas.openxmlformats.org/officeDocument/2006/relationships/image" Target="../media/image13.jpeg"/><Relationship Id="rId1" Type="http://schemas.openxmlformats.org/officeDocument/2006/relationships/hyperlink" Target="#'Po&#269;etna stranica'!A1"/><Relationship Id="rId4" Type="http://schemas.openxmlformats.org/officeDocument/2006/relationships/hyperlink" Target="#Prora&#269;un!A1"/></Relationships>
</file>

<file path=xl/drawings/_rels/drawing6.xml.rels><?xml version="1.0" encoding="UTF-8" standalone="yes"?>
<Relationships xmlns="http://schemas.openxmlformats.org/package/2006/relationships"><Relationship Id="rId3" Type="http://schemas.openxmlformats.org/officeDocument/2006/relationships/hyperlink" Target="#'Administrativna struktura'!A1"/><Relationship Id="rId2" Type="http://schemas.openxmlformats.org/officeDocument/2006/relationships/image" Target="../media/image12.jpeg"/><Relationship Id="rId1" Type="http://schemas.openxmlformats.org/officeDocument/2006/relationships/hyperlink" Target="#'Po&#269;etna stranica'!A1"/><Relationship Id="rId4" Type="http://schemas.openxmlformats.org/officeDocument/2006/relationships/hyperlink" Target="#'Participativni proces'!A1"/></Relationships>
</file>

<file path=xl/drawings/_rels/drawing7.xml.rels><?xml version="1.0" encoding="UTF-8" standalone="yes"?>
<Relationships xmlns="http://schemas.openxmlformats.org/package/2006/relationships"><Relationship Id="rId3" Type="http://schemas.openxmlformats.org/officeDocument/2006/relationships/hyperlink" Target="#Prora&#269;un!A1"/><Relationship Id="rId2" Type="http://schemas.openxmlformats.org/officeDocument/2006/relationships/image" Target="../media/image14.jpeg"/><Relationship Id="rId1" Type="http://schemas.openxmlformats.org/officeDocument/2006/relationships/hyperlink" Target="#'Po&#269;etna stranica'!A1"/><Relationship Id="rId4" Type="http://schemas.openxmlformats.org/officeDocument/2006/relationships/hyperlink" Target="#BEI!A1"/></Relationships>
</file>

<file path=xl/drawings/_rels/drawing8.xml.rels><?xml version="1.0" encoding="UTF-8" standalone="yes"?>
<Relationships xmlns="http://schemas.openxmlformats.org/package/2006/relationships"><Relationship Id="rId3" Type="http://schemas.openxmlformats.org/officeDocument/2006/relationships/hyperlink" Target="#'Participativni proces'!A1"/><Relationship Id="rId2" Type="http://schemas.openxmlformats.org/officeDocument/2006/relationships/image" Target="../media/image12.jpeg"/><Relationship Id="rId1" Type="http://schemas.openxmlformats.org/officeDocument/2006/relationships/hyperlink" Target="#'Po&#269;etna stranica'!A1"/><Relationship Id="rId4" Type="http://schemas.openxmlformats.org/officeDocument/2006/relationships/hyperlink" Target="#'Procjena rizika i ranjivosti'!A1"/></Relationships>
</file>

<file path=xl/drawings/_rels/drawing9.xml.rels><?xml version="1.0" encoding="UTF-8" standalone="yes"?>
<Relationships xmlns="http://schemas.openxmlformats.org/package/2006/relationships"><Relationship Id="rId3" Type="http://schemas.openxmlformats.org/officeDocument/2006/relationships/hyperlink" Target="#BEI!A1"/><Relationship Id="rId2" Type="http://schemas.openxmlformats.org/officeDocument/2006/relationships/image" Target="../media/image15.jpeg"/><Relationship Id="rId1" Type="http://schemas.openxmlformats.org/officeDocument/2006/relationships/hyperlink" Target="#'Po&#269;etna stranica'!A1"/><Relationship Id="rId4" Type="http://schemas.openxmlformats.org/officeDocument/2006/relationships/hyperlink" Target="#'Akcijski plan'!A1"/></Relationships>
</file>

<file path=xl/drawings/drawing1.xml><?xml version="1.0" encoding="utf-8"?>
<xdr:wsDr xmlns:xdr="http://schemas.openxmlformats.org/drawingml/2006/spreadsheetDrawing" xmlns:a="http://schemas.openxmlformats.org/drawingml/2006/main">
  <xdr:twoCellAnchor editAs="absolute">
    <xdr:from>
      <xdr:col>1</xdr:col>
      <xdr:colOff>21960</xdr:colOff>
      <xdr:row>1</xdr:row>
      <xdr:rowOff>120861</xdr:rowOff>
    </xdr:from>
    <xdr:to>
      <xdr:col>8</xdr:col>
      <xdr:colOff>557419</xdr:colOff>
      <xdr:row>16</xdr:row>
      <xdr:rowOff>204261</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584668" y="302569"/>
          <a:ext cx="6033582" cy="280901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5400" b="1">
              <a:solidFill>
                <a:schemeClr val="bg1"/>
              </a:solidFill>
              <a:latin typeface="Corbel" panose="020B0503020204020204" pitchFamily="34" charset="0"/>
            </a:rPr>
            <a:t>Alat za evaluaciju </a:t>
          </a:r>
          <a:r>
            <a:rPr lang="es-CR" sz="5400" b="1">
              <a:solidFill>
                <a:schemeClr val="bg1"/>
              </a:solidFill>
              <a:latin typeface="Corbel" panose="020B0503020204020204" pitchFamily="34" charset="0"/>
            </a:rPr>
            <a:t>SECAP</a:t>
          </a:r>
          <a:r>
            <a:rPr lang="hr-HR" sz="5400" b="1">
              <a:solidFill>
                <a:schemeClr val="bg1"/>
              </a:solidFill>
              <a:latin typeface="Corbel" panose="020B0503020204020204" pitchFamily="34" charset="0"/>
            </a:rPr>
            <a:t>-a</a:t>
          </a:r>
          <a:endParaRPr lang="es-CR" sz="5400">
            <a:solidFill>
              <a:schemeClr val="bg1"/>
            </a:solidFill>
            <a:latin typeface="Corbel" panose="020B0503020204020204" pitchFamily="34" charset="0"/>
          </a:endParaRPr>
        </a:p>
      </xdr:txBody>
    </xdr:sp>
    <xdr:clientData/>
  </xdr:twoCellAnchor>
  <xdr:twoCellAnchor editAs="absolute">
    <xdr:from>
      <xdr:col>8</xdr:col>
      <xdr:colOff>762001</xdr:colOff>
      <xdr:row>0</xdr:row>
      <xdr:rowOff>14101</xdr:rowOff>
    </xdr:from>
    <xdr:to>
      <xdr:col>10</xdr:col>
      <xdr:colOff>324678</xdr:colOff>
      <xdr:row>6</xdr:row>
      <xdr:rowOff>76828</xdr:rowOff>
    </xdr:to>
    <xdr:pic>
      <xdr:nvPicPr>
        <xdr:cNvPr id="3" name="Imagen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822832" y="14101"/>
          <a:ext cx="1186323" cy="1152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946</xdr:colOff>
      <xdr:row>4</xdr:row>
      <xdr:rowOff>169160</xdr:rowOff>
    </xdr:from>
    <xdr:to>
      <xdr:col>10</xdr:col>
      <xdr:colOff>300973</xdr:colOff>
      <xdr:row>8</xdr:row>
      <xdr:rowOff>101102</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4"/>
        <a:srcRect l="6269" t="6395" r="7850" b="12301"/>
        <a:stretch/>
      </xdr:blipFill>
      <xdr:spPr>
        <a:xfrm>
          <a:off x="6889092" y="895991"/>
          <a:ext cx="1096358" cy="658773"/>
        </a:xfrm>
        <a:prstGeom prst="rect">
          <a:avLst/>
        </a:prstGeom>
      </xdr:spPr>
    </xdr:pic>
    <xdr:clientData/>
  </xdr:twoCellAnchor>
  <xdr:twoCellAnchor editAs="absolute">
    <xdr:from>
      <xdr:col>9</xdr:col>
      <xdr:colOff>139147</xdr:colOff>
      <xdr:row>13</xdr:row>
      <xdr:rowOff>65048</xdr:rowOff>
    </xdr:from>
    <xdr:to>
      <xdr:col>10</xdr:col>
      <xdr:colOff>22873</xdr:colOff>
      <xdr:row>16</xdr:row>
      <xdr:rowOff>145484</xdr:rowOff>
    </xdr:to>
    <xdr:pic>
      <xdr:nvPicPr>
        <xdr:cNvPr id="5" name="Imagen 4">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cstate="print">
          <a:duotone>
            <a:schemeClr val="bg2">
              <a:shade val="45000"/>
              <a:satMod val="135000"/>
            </a:schemeClr>
            <a:prstClr val="white"/>
          </a:duotone>
          <a:extLst>
            <a:ext uri="{BEBA8EAE-BF5A-486C-A8C5-ECC9F3942E4B}">
              <a14:imgProps xmlns:a14="http://schemas.microsoft.com/office/drawing/2010/main">
                <a14:imgLayer r:embed="rId7">
                  <a14:imgEffect>
                    <a14:colorTemperature colorTemp="6900"/>
                  </a14:imgEffect>
                </a14:imgLayer>
              </a14:imgProps>
            </a:ext>
            <a:ext uri="{28A0092B-C50C-407E-A947-70E740481C1C}">
              <a14:useLocalDpi xmlns:a14="http://schemas.microsoft.com/office/drawing/2010/main" val="0"/>
            </a:ext>
          </a:extLst>
        </a:blip>
        <a:stretch>
          <a:fillRect/>
        </a:stretch>
      </xdr:blipFill>
      <xdr:spPr>
        <a:xfrm>
          <a:off x="7055762" y="2427248"/>
          <a:ext cx="651588" cy="625559"/>
        </a:xfrm>
        <a:prstGeom prst="rect">
          <a:avLst/>
        </a:prstGeom>
      </xdr:spPr>
    </xdr:pic>
    <xdr:clientData/>
  </xdr:twoCellAnchor>
  <xdr:twoCellAnchor editAs="oneCell">
    <xdr:from>
      <xdr:col>8</xdr:col>
      <xdr:colOff>841513</xdr:colOff>
      <xdr:row>9</xdr:row>
      <xdr:rowOff>69064</xdr:rowOff>
    </xdr:from>
    <xdr:to>
      <xdr:col>10</xdr:col>
      <xdr:colOff>232361</xdr:colOff>
      <xdr:row>12</xdr:row>
      <xdr:rowOff>42559</xdr:rowOff>
    </xdr:to>
    <xdr:pic>
      <xdr:nvPicPr>
        <xdr:cNvPr id="7" name="Picture 6">
          <a:hlinkClick xmlns:r="http://schemas.openxmlformats.org/officeDocument/2006/relationships" r:id="rId8"/>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902344" y="1704433"/>
          <a:ext cx="1014494" cy="518618"/>
        </a:xfrm>
        <a:prstGeom prst="rect">
          <a:avLst/>
        </a:prstGeom>
      </xdr:spPr>
    </xdr:pic>
    <xdr:clientData/>
  </xdr:twoCellAnchor>
  <xdr:twoCellAnchor editAs="oneCell">
    <xdr:from>
      <xdr:col>1</xdr:col>
      <xdr:colOff>246185</xdr:colOff>
      <xdr:row>18</xdr:row>
      <xdr:rowOff>28462</xdr:rowOff>
    </xdr:from>
    <xdr:to>
      <xdr:col>1</xdr:col>
      <xdr:colOff>665323</xdr:colOff>
      <xdr:row>19</xdr:row>
      <xdr:rowOff>123091</xdr:rowOff>
    </xdr:to>
    <xdr:pic>
      <xdr:nvPicPr>
        <xdr:cNvPr id="8" name="Google Shape;45;p35">
          <a:extLst>
            <a:ext uri="{FF2B5EF4-FFF2-40B4-BE49-F238E27FC236}">
              <a16:creationId xmlns:a16="http://schemas.microsoft.com/office/drawing/2014/main" id="{00000000-0008-0000-0000-000008000000}"/>
            </a:ext>
          </a:extLst>
        </xdr:cNvPr>
        <xdr:cNvPicPr preferRelativeResize="0"/>
      </xdr:nvPicPr>
      <xdr:blipFill rotWithShape="1">
        <a:blip xmlns:r="http://schemas.openxmlformats.org/officeDocument/2006/relationships" r:embed="rId10">
          <a:alphaModFix/>
        </a:blip>
        <a:srcRect r="82440"/>
        <a:stretch/>
      </xdr:blipFill>
      <xdr:spPr>
        <a:xfrm>
          <a:off x="808893" y="3351954"/>
          <a:ext cx="419138" cy="276337"/>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38100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5</xdr:row>
          <xdr:rowOff>106680</xdr:rowOff>
        </xdr:from>
        <xdr:to>
          <xdr:col>4</xdr:col>
          <xdr:colOff>518160</xdr:colOff>
          <xdr:row>5</xdr:row>
          <xdr:rowOff>365760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114300</xdr:rowOff>
        </xdr:from>
        <xdr:to>
          <xdr:col>6</xdr:col>
          <xdr:colOff>518160</xdr:colOff>
          <xdr:row>5</xdr:row>
          <xdr:rowOff>365760</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38100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7</xdr:row>
          <xdr:rowOff>106680</xdr:rowOff>
        </xdr:from>
        <xdr:to>
          <xdr:col>4</xdr:col>
          <xdr:colOff>487680</xdr:colOff>
          <xdr:row>7</xdr:row>
          <xdr:rowOff>335280</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xdr:row>
          <xdr:rowOff>99060</xdr:rowOff>
        </xdr:from>
        <xdr:to>
          <xdr:col>6</xdr:col>
          <xdr:colOff>533400</xdr:colOff>
          <xdr:row>7</xdr:row>
          <xdr:rowOff>365760</xdr:rowOff>
        </xdr:to>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9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0</xdr:rowOff>
        </xdr:to>
        <xdr:sp macro="" textlink="">
          <xdr:nvSpPr>
            <xdr:cNvPr id="11274" name="Group Box 10" hidden="1">
              <a:extLst>
                <a:ext uri="{63B3BB69-23CF-44E3-9099-C40C66FF867C}">
                  <a14:compatExt spid="_x0000_s11274"/>
                </a:ext>
                <a:ext uri="{FF2B5EF4-FFF2-40B4-BE49-F238E27FC236}">
                  <a16:creationId xmlns:a16="http://schemas.microsoft.com/office/drawing/2014/main" id="{00000000-0008-0000-0900-00000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8</xdr:row>
          <xdr:rowOff>68580</xdr:rowOff>
        </xdr:from>
        <xdr:to>
          <xdr:col>4</xdr:col>
          <xdr:colOff>556260</xdr:colOff>
          <xdr:row>8</xdr:row>
          <xdr:rowOff>335280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xdr:row>
          <xdr:rowOff>76200</xdr:rowOff>
        </xdr:from>
        <xdr:to>
          <xdr:col>6</xdr:col>
          <xdr:colOff>495300</xdr:colOff>
          <xdr:row>8</xdr:row>
          <xdr:rowOff>327660</xdr:rowOff>
        </xdr:to>
        <xdr:sp macro="" textlink="">
          <xdr:nvSpPr>
            <xdr:cNvPr id="11276" name="Option Button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9</xdr:row>
          <xdr:rowOff>99060</xdr:rowOff>
        </xdr:from>
        <xdr:to>
          <xdr:col>4</xdr:col>
          <xdr:colOff>525780</xdr:colOff>
          <xdr:row>9</xdr:row>
          <xdr:rowOff>304800</xdr:rowOff>
        </xdr:to>
        <xdr:sp macro="" textlink="">
          <xdr:nvSpPr>
            <xdr:cNvPr id="11278" name="Option Button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xdr:row>
          <xdr:rowOff>99060</xdr:rowOff>
        </xdr:from>
        <xdr:to>
          <xdr:col>6</xdr:col>
          <xdr:colOff>533400</xdr:colOff>
          <xdr:row>9</xdr:row>
          <xdr:rowOff>304800</xdr:rowOff>
        </xdr:to>
        <xdr:sp macro="" textlink="">
          <xdr:nvSpPr>
            <xdr:cNvPr id="11279" name="Option Button 15" hidden="1">
              <a:extLst>
                <a:ext uri="{63B3BB69-23CF-44E3-9099-C40C66FF867C}">
                  <a14:compatExt spid="_x0000_s11279"/>
                </a:ext>
                <a:ext uri="{FF2B5EF4-FFF2-40B4-BE49-F238E27FC236}">
                  <a16:creationId xmlns:a16="http://schemas.microsoft.com/office/drawing/2014/main" id="{00000000-0008-0000-09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7</xdr:col>
          <xdr:colOff>0</xdr:colOff>
          <xdr:row>11</xdr:row>
          <xdr:rowOff>0</xdr:rowOff>
        </xdr:to>
        <xdr:sp macro="" textlink="">
          <xdr:nvSpPr>
            <xdr:cNvPr id="11280" name="Group Box 16" hidden="1">
              <a:extLst>
                <a:ext uri="{63B3BB69-23CF-44E3-9099-C40C66FF867C}">
                  <a14:compatExt spid="_x0000_s11280"/>
                </a:ext>
                <a:ext uri="{FF2B5EF4-FFF2-40B4-BE49-F238E27FC236}">
                  <a16:creationId xmlns:a16="http://schemas.microsoft.com/office/drawing/2014/main" id="{00000000-0008-0000-0900-00001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10</xdr:row>
          <xdr:rowOff>0</xdr:rowOff>
        </xdr:from>
        <xdr:to>
          <xdr:col>4</xdr:col>
          <xdr:colOff>525780</xdr:colOff>
          <xdr:row>11</xdr:row>
          <xdr:rowOff>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9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xdr:row>
          <xdr:rowOff>0</xdr:rowOff>
        </xdr:from>
        <xdr:to>
          <xdr:col>6</xdr:col>
          <xdr:colOff>533400</xdr:colOff>
          <xdr:row>11</xdr:row>
          <xdr:rowOff>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9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7</xdr:col>
          <xdr:colOff>0</xdr:colOff>
          <xdr:row>12</xdr:row>
          <xdr:rowOff>0</xdr:rowOff>
        </xdr:to>
        <xdr:sp macro="" textlink="">
          <xdr:nvSpPr>
            <xdr:cNvPr id="11283" name="Group Box 19" hidden="1">
              <a:extLst>
                <a:ext uri="{63B3BB69-23CF-44E3-9099-C40C66FF867C}">
                  <a14:compatExt spid="_x0000_s11283"/>
                </a:ext>
                <a:ext uri="{FF2B5EF4-FFF2-40B4-BE49-F238E27FC236}">
                  <a16:creationId xmlns:a16="http://schemas.microsoft.com/office/drawing/2014/main" id="{00000000-0008-0000-0900-00001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11</xdr:row>
          <xdr:rowOff>99060</xdr:rowOff>
        </xdr:from>
        <xdr:to>
          <xdr:col>4</xdr:col>
          <xdr:colOff>525780</xdr:colOff>
          <xdr:row>11</xdr:row>
          <xdr:rowOff>327660</xdr:rowOff>
        </xdr:to>
        <xdr:sp macro="" textlink="">
          <xdr:nvSpPr>
            <xdr:cNvPr id="11284" name="Option Button 20" hidden="1">
              <a:extLst>
                <a:ext uri="{63B3BB69-23CF-44E3-9099-C40C66FF867C}">
                  <a14:compatExt spid="_x0000_s11284"/>
                </a:ext>
                <a:ext uri="{FF2B5EF4-FFF2-40B4-BE49-F238E27FC236}">
                  <a16:creationId xmlns:a16="http://schemas.microsoft.com/office/drawing/2014/main" id="{00000000-0008-0000-09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76200</xdr:rowOff>
        </xdr:from>
        <xdr:to>
          <xdr:col>6</xdr:col>
          <xdr:colOff>525780</xdr:colOff>
          <xdr:row>11</xdr:row>
          <xdr:rowOff>304800</xdr:rowOff>
        </xdr:to>
        <xdr:sp macro="" textlink="">
          <xdr:nvSpPr>
            <xdr:cNvPr id="11285" name="Option Button 21" hidden="1">
              <a:extLst>
                <a:ext uri="{63B3BB69-23CF-44E3-9099-C40C66FF867C}">
                  <a14:compatExt spid="_x0000_s11285"/>
                </a:ext>
                <a:ext uri="{FF2B5EF4-FFF2-40B4-BE49-F238E27FC236}">
                  <a16:creationId xmlns:a16="http://schemas.microsoft.com/office/drawing/2014/main" id="{00000000-0008-0000-09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7</xdr:col>
          <xdr:colOff>0</xdr:colOff>
          <xdr:row>13</xdr:row>
          <xdr:rowOff>0</xdr:rowOff>
        </xdr:to>
        <xdr:sp macro="" textlink="">
          <xdr:nvSpPr>
            <xdr:cNvPr id="11286" name="Group Box 22" hidden="1">
              <a:extLst>
                <a:ext uri="{63B3BB69-23CF-44E3-9099-C40C66FF867C}">
                  <a14:compatExt spid="_x0000_s11286"/>
                </a:ext>
                <a:ext uri="{FF2B5EF4-FFF2-40B4-BE49-F238E27FC236}">
                  <a16:creationId xmlns:a16="http://schemas.microsoft.com/office/drawing/2014/main" id="{00000000-0008-0000-0900-00001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12</xdr:row>
          <xdr:rowOff>38100</xdr:rowOff>
        </xdr:from>
        <xdr:to>
          <xdr:col>4</xdr:col>
          <xdr:colOff>556260</xdr:colOff>
          <xdr:row>12</xdr:row>
          <xdr:rowOff>365760</xdr:rowOff>
        </xdr:to>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9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60960</xdr:rowOff>
        </xdr:from>
        <xdr:to>
          <xdr:col>6</xdr:col>
          <xdr:colOff>495300</xdr:colOff>
          <xdr:row>12</xdr:row>
          <xdr:rowOff>365760</xdr:rowOff>
        </xdr:to>
        <xdr:sp macro="" textlink="">
          <xdr:nvSpPr>
            <xdr:cNvPr id="11288" name="Option Button 24" hidden="1">
              <a:extLst>
                <a:ext uri="{63B3BB69-23CF-44E3-9099-C40C66FF867C}">
                  <a14:compatExt spid="_x0000_s11288"/>
                </a:ext>
                <a:ext uri="{FF2B5EF4-FFF2-40B4-BE49-F238E27FC236}">
                  <a16:creationId xmlns:a16="http://schemas.microsoft.com/office/drawing/2014/main" id="{00000000-0008-0000-09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94478</xdr:colOff>
      <xdr:row>13</xdr:row>
      <xdr:rowOff>179863</xdr:rowOff>
    </xdr:from>
    <xdr:to>
      <xdr:col>6</xdr:col>
      <xdr:colOff>417210</xdr:colOff>
      <xdr:row>15</xdr:row>
      <xdr:rowOff>120527</xdr:rowOff>
    </xdr:to>
    <xdr:pic>
      <xdr:nvPicPr>
        <xdr:cNvPr id="31" name="Imagen 30">
          <a:hlinkClick xmlns:r="http://schemas.openxmlformats.org/officeDocument/2006/relationships" r:id="rId1"/>
          <a:extLst>
            <a:ext uri="{FF2B5EF4-FFF2-40B4-BE49-F238E27FC236}">
              <a16:creationId xmlns:a16="http://schemas.microsoft.com/office/drawing/2014/main" id="{00000000-0008-0000-0900-00001F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030458" y="4257039"/>
          <a:ext cx="322732" cy="306424"/>
        </a:xfrm>
        <a:prstGeom prst="rect">
          <a:avLst/>
        </a:prstGeom>
      </xdr:spPr>
    </xdr:pic>
    <xdr:clientData/>
  </xdr:twoCellAnchor>
  <xdr:twoCellAnchor editAs="absolute">
    <xdr:from>
      <xdr:col>5</xdr:col>
      <xdr:colOff>499805</xdr:colOff>
      <xdr:row>13</xdr:row>
      <xdr:rowOff>172536</xdr:rowOff>
    </xdr:from>
    <xdr:to>
      <xdr:col>6</xdr:col>
      <xdr:colOff>5671</xdr:colOff>
      <xdr:row>15</xdr:row>
      <xdr:rowOff>113570</xdr:rowOff>
    </xdr:to>
    <xdr:grpSp>
      <xdr:nvGrpSpPr>
        <xdr:cNvPr id="34" name="Grupo 33">
          <a:hlinkClick xmlns:r="http://schemas.openxmlformats.org/officeDocument/2006/relationships" r:id="rId3"/>
          <a:extLst>
            <a:ext uri="{FF2B5EF4-FFF2-40B4-BE49-F238E27FC236}">
              <a16:creationId xmlns:a16="http://schemas.microsoft.com/office/drawing/2014/main" id="{00000000-0008-0000-0900-000022000000}"/>
            </a:ext>
          </a:extLst>
        </xdr:cNvPr>
        <xdr:cNvGrpSpPr/>
      </xdr:nvGrpSpPr>
      <xdr:grpSpPr>
        <a:xfrm>
          <a:off x="5597585" y="4276382"/>
          <a:ext cx="327397" cy="302032"/>
          <a:chOff x="5818414" y="9103178"/>
          <a:chExt cx="2000250" cy="1997529"/>
        </a:xfrm>
      </xdr:grpSpPr>
      <xdr:sp macro="" textlink="">
        <xdr:nvSpPr>
          <xdr:cNvPr id="35" name="Elipse 34">
            <a:extLst>
              <a:ext uri="{FF2B5EF4-FFF2-40B4-BE49-F238E27FC236}">
                <a16:creationId xmlns:a16="http://schemas.microsoft.com/office/drawing/2014/main" id="{00000000-0008-0000-0900-000023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6" name="Gráfico 42" descr="Círculo con flecha a la izquierda con relleno sólido">
            <a:extLst>
              <a:ext uri="{FF2B5EF4-FFF2-40B4-BE49-F238E27FC236}">
                <a16:creationId xmlns:a16="http://schemas.microsoft.com/office/drawing/2014/main" id="{00000000-0008-0000-0900-000024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498246</xdr:colOff>
      <xdr:row>13</xdr:row>
      <xdr:rowOff>174841</xdr:rowOff>
    </xdr:from>
    <xdr:to>
      <xdr:col>6</xdr:col>
      <xdr:colOff>820879</xdr:colOff>
      <xdr:row>15</xdr:row>
      <xdr:rowOff>116367</xdr:rowOff>
    </xdr:to>
    <xdr:grpSp>
      <xdr:nvGrpSpPr>
        <xdr:cNvPr id="37" name="Grupo 36">
          <a:hlinkClick xmlns:r="http://schemas.openxmlformats.org/officeDocument/2006/relationships" r:id="rId4"/>
          <a:extLst>
            <a:ext uri="{FF2B5EF4-FFF2-40B4-BE49-F238E27FC236}">
              <a16:creationId xmlns:a16="http://schemas.microsoft.com/office/drawing/2014/main" id="{00000000-0008-0000-0900-000025000000}"/>
            </a:ext>
          </a:extLst>
        </xdr:cNvPr>
        <xdr:cNvGrpSpPr/>
      </xdr:nvGrpSpPr>
      <xdr:grpSpPr>
        <a:xfrm flipH="1">
          <a:off x="6415652" y="4278687"/>
          <a:ext cx="318823" cy="302524"/>
          <a:chOff x="5818414" y="9103178"/>
          <a:chExt cx="2000250" cy="1997529"/>
        </a:xfrm>
      </xdr:grpSpPr>
      <xdr:sp macro="" textlink="">
        <xdr:nvSpPr>
          <xdr:cNvPr id="38" name="Elipse 37">
            <a:extLst>
              <a:ext uri="{FF2B5EF4-FFF2-40B4-BE49-F238E27FC236}">
                <a16:creationId xmlns:a16="http://schemas.microsoft.com/office/drawing/2014/main" id="{00000000-0008-0000-0900-000026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9" name="Gráfico 42" descr="Círculo con flecha a la izquierda con relleno sólido">
            <a:extLst>
              <a:ext uri="{FF2B5EF4-FFF2-40B4-BE49-F238E27FC236}">
                <a16:creationId xmlns:a16="http://schemas.microsoft.com/office/drawing/2014/main" id="{00000000-0008-0000-0900-000027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11290" name="Group Box 26" hidden="1">
              <a:extLst>
                <a:ext uri="{63B3BB69-23CF-44E3-9099-C40C66FF867C}">
                  <a14:compatExt spid="_x0000_s11290"/>
                </a:ext>
                <a:ext uri="{FF2B5EF4-FFF2-40B4-BE49-F238E27FC236}">
                  <a16:creationId xmlns:a16="http://schemas.microsoft.com/office/drawing/2014/main" id="{00000000-0008-0000-0900-00001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6</xdr:row>
          <xdr:rowOff>99060</xdr:rowOff>
        </xdr:from>
        <xdr:to>
          <xdr:col>4</xdr:col>
          <xdr:colOff>563880</xdr:colOff>
          <xdr:row>6</xdr:row>
          <xdr:rowOff>327660</xdr:rowOff>
        </xdr:to>
        <xdr:sp macro="" textlink="">
          <xdr:nvSpPr>
            <xdr:cNvPr id="11291" name="Option Button 27" hidden="1">
              <a:extLst>
                <a:ext uri="{63B3BB69-23CF-44E3-9099-C40C66FF867C}">
                  <a14:compatExt spid="_x0000_s11291"/>
                </a:ext>
                <a:ext uri="{FF2B5EF4-FFF2-40B4-BE49-F238E27FC236}">
                  <a16:creationId xmlns:a16="http://schemas.microsoft.com/office/drawing/2014/main" id="{00000000-0008-0000-09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xdr:row>
          <xdr:rowOff>99060</xdr:rowOff>
        </xdr:from>
        <xdr:to>
          <xdr:col>6</xdr:col>
          <xdr:colOff>525780</xdr:colOff>
          <xdr:row>6</xdr:row>
          <xdr:rowOff>327660</xdr:rowOff>
        </xdr:to>
        <xdr:sp macro="" textlink="">
          <xdr:nvSpPr>
            <xdr:cNvPr id="11292" name="Option Button 28" hidden="1">
              <a:extLst>
                <a:ext uri="{63B3BB69-23CF-44E3-9099-C40C66FF867C}">
                  <a14:compatExt spid="_x0000_s11292"/>
                </a:ext>
                <a:ext uri="{FF2B5EF4-FFF2-40B4-BE49-F238E27FC236}">
                  <a16:creationId xmlns:a16="http://schemas.microsoft.com/office/drawing/2014/main" id="{00000000-0008-0000-09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xdr:row>
          <xdr:rowOff>106680</xdr:rowOff>
        </xdr:from>
        <xdr:to>
          <xdr:col>5</xdr:col>
          <xdr:colOff>518160</xdr:colOff>
          <xdr:row>5</xdr:row>
          <xdr:rowOff>365760</xdr:rowOff>
        </xdr:to>
        <xdr:sp macro="" textlink="">
          <xdr:nvSpPr>
            <xdr:cNvPr id="11293" name="Option Button 29" hidden="1">
              <a:extLst>
                <a:ext uri="{63B3BB69-23CF-44E3-9099-C40C66FF867C}">
                  <a14:compatExt spid="_x0000_s11293"/>
                </a:ext>
                <a:ext uri="{FF2B5EF4-FFF2-40B4-BE49-F238E27FC236}">
                  <a16:creationId xmlns:a16="http://schemas.microsoft.com/office/drawing/2014/main" id="{00000000-0008-0000-09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6</xdr:row>
          <xdr:rowOff>106680</xdr:rowOff>
        </xdr:from>
        <xdr:to>
          <xdr:col>5</xdr:col>
          <xdr:colOff>518160</xdr:colOff>
          <xdr:row>6</xdr:row>
          <xdr:rowOff>365760</xdr:rowOff>
        </xdr:to>
        <xdr:sp macro="" textlink="">
          <xdr:nvSpPr>
            <xdr:cNvPr id="11294" name="Option Button 30" hidden="1">
              <a:extLst>
                <a:ext uri="{63B3BB69-23CF-44E3-9099-C40C66FF867C}">
                  <a14:compatExt spid="_x0000_s11294"/>
                </a:ext>
                <a:ext uri="{FF2B5EF4-FFF2-40B4-BE49-F238E27FC236}">
                  <a16:creationId xmlns:a16="http://schemas.microsoft.com/office/drawing/2014/main" id="{00000000-0008-0000-09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7</xdr:row>
          <xdr:rowOff>106680</xdr:rowOff>
        </xdr:from>
        <xdr:to>
          <xdr:col>5</xdr:col>
          <xdr:colOff>518160</xdr:colOff>
          <xdr:row>7</xdr:row>
          <xdr:rowOff>365760</xdr:rowOff>
        </xdr:to>
        <xdr:sp macro="" textlink="">
          <xdr:nvSpPr>
            <xdr:cNvPr id="11295" name="Option Button 31" hidden="1">
              <a:extLst>
                <a:ext uri="{63B3BB69-23CF-44E3-9099-C40C66FF867C}">
                  <a14:compatExt spid="_x0000_s11295"/>
                </a:ext>
                <a:ext uri="{FF2B5EF4-FFF2-40B4-BE49-F238E27FC236}">
                  <a16:creationId xmlns:a16="http://schemas.microsoft.com/office/drawing/2014/main" id="{00000000-0008-0000-09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8</xdr:row>
          <xdr:rowOff>106680</xdr:rowOff>
        </xdr:from>
        <xdr:to>
          <xdr:col>5</xdr:col>
          <xdr:colOff>518160</xdr:colOff>
          <xdr:row>8</xdr:row>
          <xdr:rowOff>365760</xdr:rowOff>
        </xdr:to>
        <xdr:sp macro="" textlink="">
          <xdr:nvSpPr>
            <xdr:cNvPr id="11297" name="Option Button 33" hidden="1">
              <a:extLst>
                <a:ext uri="{63B3BB69-23CF-44E3-9099-C40C66FF867C}">
                  <a14:compatExt spid="_x0000_s11297"/>
                </a:ext>
                <a:ext uri="{FF2B5EF4-FFF2-40B4-BE49-F238E27FC236}">
                  <a16:creationId xmlns:a16="http://schemas.microsoft.com/office/drawing/2014/main" id="{00000000-0008-0000-09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9</xdr:row>
          <xdr:rowOff>106680</xdr:rowOff>
        </xdr:from>
        <xdr:to>
          <xdr:col>5</xdr:col>
          <xdr:colOff>518160</xdr:colOff>
          <xdr:row>9</xdr:row>
          <xdr:rowOff>365760</xdr:rowOff>
        </xdr:to>
        <xdr:sp macro="" textlink="">
          <xdr:nvSpPr>
            <xdr:cNvPr id="11298" name="Option Button 34" hidden="1">
              <a:extLst>
                <a:ext uri="{63B3BB69-23CF-44E3-9099-C40C66FF867C}">
                  <a14:compatExt spid="_x0000_s11298"/>
                </a:ext>
                <a:ext uri="{FF2B5EF4-FFF2-40B4-BE49-F238E27FC236}">
                  <a16:creationId xmlns:a16="http://schemas.microsoft.com/office/drawing/2014/main" id="{00000000-0008-0000-09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10</xdr:row>
          <xdr:rowOff>106680</xdr:rowOff>
        </xdr:from>
        <xdr:to>
          <xdr:col>5</xdr:col>
          <xdr:colOff>518160</xdr:colOff>
          <xdr:row>10</xdr:row>
          <xdr:rowOff>365760</xdr:rowOff>
        </xdr:to>
        <xdr:sp macro="" textlink="">
          <xdr:nvSpPr>
            <xdr:cNvPr id="11299" name="Option Button 35" hidden="1">
              <a:extLst>
                <a:ext uri="{63B3BB69-23CF-44E3-9099-C40C66FF867C}">
                  <a14:compatExt spid="_x0000_s11299"/>
                </a:ext>
                <a:ext uri="{FF2B5EF4-FFF2-40B4-BE49-F238E27FC236}">
                  <a16:creationId xmlns:a16="http://schemas.microsoft.com/office/drawing/2014/main" id="{00000000-0008-0000-09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xdr:row>
          <xdr:rowOff>106680</xdr:rowOff>
        </xdr:from>
        <xdr:to>
          <xdr:col>5</xdr:col>
          <xdr:colOff>518160</xdr:colOff>
          <xdr:row>11</xdr:row>
          <xdr:rowOff>365760</xdr:rowOff>
        </xdr:to>
        <xdr:sp macro="" textlink="">
          <xdr:nvSpPr>
            <xdr:cNvPr id="11300" name="Option Button 36" hidden="1">
              <a:extLst>
                <a:ext uri="{63B3BB69-23CF-44E3-9099-C40C66FF867C}">
                  <a14:compatExt spid="_x0000_s11300"/>
                </a:ext>
                <a:ext uri="{FF2B5EF4-FFF2-40B4-BE49-F238E27FC236}">
                  <a16:creationId xmlns:a16="http://schemas.microsoft.com/office/drawing/2014/main" id="{00000000-0008-0000-09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xdr:row>
          <xdr:rowOff>106680</xdr:rowOff>
        </xdr:from>
        <xdr:to>
          <xdr:col>5</xdr:col>
          <xdr:colOff>518160</xdr:colOff>
          <xdr:row>12</xdr:row>
          <xdr:rowOff>365760</xdr:rowOff>
        </xdr:to>
        <xdr:sp macro="" textlink="">
          <xdr:nvSpPr>
            <xdr:cNvPr id="11301" name="Option Button 37" hidden="1">
              <a:extLst>
                <a:ext uri="{63B3BB69-23CF-44E3-9099-C40C66FF867C}">
                  <a14:compatExt spid="_x0000_s11301"/>
                </a:ext>
                <a:ext uri="{FF2B5EF4-FFF2-40B4-BE49-F238E27FC236}">
                  <a16:creationId xmlns:a16="http://schemas.microsoft.com/office/drawing/2014/main" id="{00000000-0008-0000-09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0</xdr:rowOff>
        </xdr:to>
        <xdr:sp macro="" textlink="">
          <xdr:nvSpPr>
            <xdr:cNvPr id="12289" name="Group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xdr:row>
          <xdr:rowOff>114300</xdr:rowOff>
        </xdr:from>
        <xdr:to>
          <xdr:col>4</xdr:col>
          <xdr:colOff>533400</xdr:colOff>
          <xdr:row>5</xdr:row>
          <xdr:rowOff>289560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5</xdr:row>
          <xdr:rowOff>114300</xdr:rowOff>
        </xdr:from>
        <xdr:to>
          <xdr:col>6</xdr:col>
          <xdr:colOff>556260</xdr:colOff>
          <xdr:row>5</xdr:row>
          <xdr:rowOff>289560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68580</xdr:rowOff>
        </xdr:from>
        <xdr:to>
          <xdr:col>4</xdr:col>
          <xdr:colOff>518160</xdr:colOff>
          <xdr:row>6</xdr:row>
          <xdr:rowOff>335280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6</xdr:row>
          <xdr:rowOff>60960</xdr:rowOff>
        </xdr:from>
        <xdr:to>
          <xdr:col>6</xdr:col>
          <xdr:colOff>518160</xdr:colOff>
          <xdr:row>6</xdr:row>
          <xdr:rowOff>335280</xdr:rowOff>
        </xdr:to>
        <xdr:sp macro="" textlink="">
          <xdr:nvSpPr>
            <xdr:cNvPr id="12294" name="Option Button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0</xdr:rowOff>
        </xdr:to>
        <xdr:sp macro="" textlink="">
          <xdr:nvSpPr>
            <xdr:cNvPr id="12296" name="Group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60960</xdr:rowOff>
        </xdr:from>
        <xdr:to>
          <xdr:col>4</xdr:col>
          <xdr:colOff>518160</xdr:colOff>
          <xdr:row>7</xdr:row>
          <xdr:rowOff>342900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xdr:row>
          <xdr:rowOff>99060</xdr:rowOff>
        </xdr:from>
        <xdr:to>
          <xdr:col>6</xdr:col>
          <xdr:colOff>525780</xdr:colOff>
          <xdr:row>7</xdr:row>
          <xdr:rowOff>327660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0</xdr:rowOff>
        </xdr:to>
        <xdr:sp macro="" textlink="">
          <xdr:nvSpPr>
            <xdr:cNvPr id="12299" name="Group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76200</xdr:rowOff>
        </xdr:from>
        <xdr:to>
          <xdr:col>4</xdr:col>
          <xdr:colOff>518160</xdr:colOff>
          <xdr:row>8</xdr:row>
          <xdr:rowOff>327660</xdr:rowOff>
        </xdr:to>
        <xdr:sp macro="" textlink="">
          <xdr:nvSpPr>
            <xdr:cNvPr id="12300" name="Option Button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8</xdr:row>
          <xdr:rowOff>76200</xdr:rowOff>
        </xdr:from>
        <xdr:to>
          <xdr:col>6</xdr:col>
          <xdr:colOff>525780</xdr:colOff>
          <xdr:row>8</xdr:row>
          <xdr:rowOff>327660</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12302" name="Group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60960</xdr:rowOff>
        </xdr:from>
        <xdr:to>
          <xdr:col>4</xdr:col>
          <xdr:colOff>495300</xdr:colOff>
          <xdr:row>9</xdr:row>
          <xdr:rowOff>342900</xdr:rowOff>
        </xdr:to>
        <xdr:sp macro="" textlink="">
          <xdr:nvSpPr>
            <xdr:cNvPr id="12303" name="Option Button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9</xdr:row>
          <xdr:rowOff>60960</xdr:rowOff>
        </xdr:from>
        <xdr:to>
          <xdr:col>6</xdr:col>
          <xdr:colOff>518160</xdr:colOff>
          <xdr:row>9</xdr:row>
          <xdr:rowOff>342900</xdr:rowOff>
        </xdr:to>
        <xdr:sp macro="" textlink="">
          <xdr:nvSpPr>
            <xdr:cNvPr id="12304" name="Option Button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7</xdr:col>
          <xdr:colOff>0</xdr:colOff>
          <xdr:row>11</xdr:row>
          <xdr:rowOff>0</xdr:rowOff>
        </xdr:to>
        <xdr:sp macro="" textlink="">
          <xdr:nvSpPr>
            <xdr:cNvPr id="12305" name="Group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60960</xdr:rowOff>
        </xdr:from>
        <xdr:to>
          <xdr:col>4</xdr:col>
          <xdr:colOff>518160</xdr:colOff>
          <xdr:row>10</xdr:row>
          <xdr:rowOff>342900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10</xdr:row>
          <xdr:rowOff>99060</xdr:rowOff>
        </xdr:from>
        <xdr:to>
          <xdr:col>6</xdr:col>
          <xdr:colOff>563880</xdr:colOff>
          <xdr:row>10</xdr:row>
          <xdr:rowOff>327660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87797</xdr:colOff>
      <xdr:row>11</xdr:row>
      <xdr:rowOff>120268</xdr:rowOff>
    </xdr:from>
    <xdr:to>
      <xdr:col>6</xdr:col>
      <xdr:colOff>413250</xdr:colOff>
      <xdr:row>13</xdr:row>
      <xdr:rowOff>60932</xdr:rowOff>
    </xdr:to>
    <xdr:pic>
      <xdr:nvPicPr>
        <xdr:cNvPr id="26" name="Imagen 25">
          <a:hlinkClick xmlns:r="http://schemas.openxmlformats.org/officeDocument/2006/relationships" r:id="rId1"/>
          <a:extLst>
            <a:ext uri="{FF2B5EF4-FFF2-40B4-BE49-F238E27FC236}">
              <a16:creationId xmlns:a16="http://schemas.microsoft.com/office/drawing/2014/main" id="{00000000-0008-0000-0A00-00001A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5878997" y="3434968"/>
          <a:ext cx="325453" cy="306424"/>
        </a:xfrm>
        <a:prstGeom prst="rect">
          <a:avLst/>
        </a:prstGeom>
      </xdr:spPr>
    </xdr:pic>
    <xdr:clientData/>
  </xdr:twoCellAnchor>
  <xdr:twoCellAnchor editAs="absolute">
    <xdr:from>
      <xdr:col>5</xdr:col>
      <xdr:colOff>514895</xdr:colOff>
      <xdr:row>11</xdr:row>
      <xdr:rowOff>112941</xdr:rowOff>
    </xdr:from>
    <xdr:to>
      <xdr:col>5</xdr:col>
      <xdr:colOff>837530</xdr:colOff>
      <xdr:row>13</xdr:row>
      <xdr:rowOff>53975</xdr:rowOff>
    </xdr:to>
    <xdr:grpSp>
      <xdr:nvGrpSpPr>
        <xdr:cNvPr id="27" name="Grupo 26">
          <a:hlinkClick xmlns:r="http://schemas.openxmlformats.org/officeDocument/2006/relationships" r:id="rId3"/>
          <a:extLst>
            <a:ext uri="{FF2B5EF4-FFF2-40B4-BE49-F238E27FC236}">
              <a16:creationId xmlns:a16="http://schemas.microsoft.com/office/drawing/2014/main" id="{00000000-0008-0000-0A00-00001B000000}"/>
            </a:ext>
          </a:extLst>
        </xdr:cNvPr>
        <xdr:cNvGrpSpPr/>
      </xdr:nvGrpSpPr>
      <xdr:grpSpPr>
        <a:xfrm>
          <a:off x="5470038" y="3434785"/>
          <a:ext cx="326445" cy="302031"/>
          <a:chOff x="5818414" y="9103178"/>
          <a:chExt cx="2000250" cy="1997529"/>
        </a:xfrm>
      </xdr:grpSpPr>
      <xdr:sp macro="" textlink="">
        <xdr:nvSpPr>
          <xdr:cNvPr id="28" name="Elipse 27">
            <a:extLst>
              <a:ext uri="{FF2B5EF4-FFF2-40B4-BE49-F238E27FC236}">
                <a16:creationId xmlns:a16="http://schemas.microsoft.com/office/drawing/2014/main" id="{00000000-0008-0000-0A00-00001C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9" name="Gráfico 42" descr="Círculo con flecha a la izquierda con relleno sólido">
            <a:extLst>
              <a:ext uri="{FF2B5EF4-FFF2-40B4-BE49-F238E27FC236}">
                <a16:creationId xmlns:a16="http://schemas.microsoft.com/office/drawing/2014/main" id="{00000000-0008-0000-0A00-00001D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494286</xdr:colOff>
      <xdr:row>11</xdr:row>
      <xdr:rowOff>115246</xdr:rowOff>
    </xdr:from>
    <xdr:to>
      <xdr:col>6</xdr:col>
      <xdr:colOff>816919</xdr:colOff>
      <xdr:row>13</xdr:row>
      <xdr:rowOff>56772</xdr:rowOff>
    </xdr:to>
    <xdr:grpSp>
      <xdr:nvGrpSpPr>
        <xdr:cNvPr id="30" name="Grupo 29">
          <a:hlinkClick xmlns:r="http://schemas.openxmlformats.org/officeDocument/2006/relationships" r:id="rId4"/>
          <a:extLst>
            <a:ext uri="{FF2B5EF4-FFF2-40B4-BE49-F238E27FC236}">
              <a16:creationId xmlns:a16="http://schemas.microsoft.com/office/drawing/2014/main" id="{00000000-0008-0000-0A00-00001E000000}"/>
            </a:ext>
          </a:extLst>
        </xdr:cNvPr>
        <xdr:cNvGrpSpPr/>
      </xdr:nvGrpSpPr>
      <xdr:grpSpPr>
        <a:xfrm flipH="1">
          <a:off x="6298583" y="3437090"/>
          <a:ext cx="326443" cy="302523"/>
          <a:chOff x="5818414" y="9103178"/>
          <a:chExt cx="2000250" cy="1997529"/>
        </a:xfrm>
      </xdr:grpSpPr>
      <xdr:sp macro="" textlink="">
        <xdr:nvSpPr>
          <xdr:cNvPr id="31" name="Elipse 30">
            <a:extLst>
              <a:ext uri="{FF2B5EF4-FFF2-40B4-BE49-F238E27FC236}">
                <a16:creationId xmlns:a16="http://schemas.microsoft.com/office/drawing/2014/main" id="{00000000-0008-0000-0A00-00001F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2" name="Gráfico 42" descr="Círculo con flecha a la izquierda con relleno sólido">
            <a:extLst>
              <a:ext uri="{FF2B5EF4-FFF2-40B4-BE49-F238E27FC236}">
                <a16:creationId xmlns:a16="http://schemas.microsoft.com/office/drawing/2014/main" id="{00000000-0008-0000-0A00-000020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114300</xdr:rowOff>
        </xdr:from>
        <xdr:to>
          <xdr:col>5</xdr:col>
          <xdr:colOff>533400</xdr:colOff>
          <xdr:row>5</xdr:row>
          <xdr:rowOff>289560</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6</xdr:row>
          <xdr:rowOff>114300</xdr:rowOff>
        </xdr:from>
        <xdr:to>
          <xdr:col>5</xdr:col>
          <xdr:colOff>533400</xdr:colOff>
          <xdr:row>6</xdr:row>
          <xdr:rowOff>289560</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7</xdr:row>
          <xdr:rowOff>114300</xdr:rowOff>
        </xdr:from>
        <xdr:to>
          <xdr:col>5</xdr:col>
          <xdr:colOff>533400</xdr:colOff>
          <xdr:row>7</xdr:row>
          <xdr:rowOff>289560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114300</xdr:rowOff>
        </xdr:from>
        <xdr:to>
          <xdr:col>5</xdr:col>
          <xdr:colOff>533400</xdr:colOff>
          <xdr:row>8</xdr:row>
          <xdr:rowOff>289560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114300</xdr:rowOff>
        </xdr:from>
        <xdr:to>
          <xdr:col>5</xdr:col>
          <xdr:colOff>533400</xdr:colOff>
          <xdr:row>9</xdr:row>
          <xdr:rowOff>289560</xdr:rowOff>
        </xdr:to>
        <xdr:sp macro="" textlink="">
          <xdr:nvSpPr>
            <xdr:cNvPr id="12312" name="Option Button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10</xdr:row>
          <xdr:rowOff>114300</xdr:rowOff>
        </xdr:from>
        <xdr:to>
          <xdr:col>5</xdr:col>
          <xdr:colOff>533400</xdr:colOff>
          <xdr:row>10</xdr:row>
          <xdr:rowOff>289560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5</xdr:row>
          <xdr:rowOff>0</xdr:rowOff>
        </xdr:from>
        <xdr:to>
          <xdr:col>7</xdr:col>
          <xdr:colOff>0</xdr:colOff>
          <xdr:row>6</xdr:row>
          <xdr:rowOff>0</xdr:rowOff>
        </xdr:to>
        <xdr:sp macro="" textlink="">
          <xdr:nvSpPr>
            <xdr:cNvPr id="13317" name="Group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5</xdr:row>
          <xdr:rowOff>60960</xdr:rowOff>
        </xdr:from>
        <xdr:to>
          <xdr:col>4</xdr:col>
          <xdr:colOff>533400</xdr:colOff>
          <xdr:row>5</xdr:row>
          <xdr:rowOff>342900</xdr:rowOff>
        </xdr:to>
        <xdr:sp macro="" textlink="">
          <xdr:nvSpPr>
            <xdr:cNvPr id="13318" name="Option Button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76200</xdr:rowOff>
        </xdr:from>
        <xdr:to>
          <xdr:col>6</xdr:col>
          <xdr:colOff>518160</xdr:colOff>
          <xdr:row>5</xdr:row>
          <xdr:rowOff>335280</xdr:rowOff>
        </xdr:to>
        <xdr:sp macro="" textlink="">
          <xdr:nvSpPr>
            <xdr:cNvPr id="13319" name="Option Button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7620</xdr:colOff>
          <xdr:row>7</xdr:row>
          <xdr:rowOff>0</xdr:rowOff>
        </xdr:to>
        <xdr:sp macro="" textlink="">
          <xdr:nvSpPr>
            <xdr:cNvPr id="13320" name="Group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6</xdr:row>
          <xdr:rowOff>175260</xdr:rowOff>
        </xdr:from>
        <xdr:to>
          <xdr:col>4</xdr:col>
          <xdr:colOff>525780</xdr:colOff>
          <xdr:row>6</xdr:row>
          <xdr:rowOff>441960</xdr:rowOff>
        </xdr:to>
        <xdr:sp macro="" textlink="">
          <xdr:nvSpPr>
            <xdr:cNvPr id="13321" name="Option Button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xdr:row>
          <xdr:rowOff>175260</xdr:rowOff>
        </xdr:from>
        <xdr:to>
          <xdr:col>6</xdr:col>
          <xdr:colOff>495300</xdr:colOff>
          <xdr:row>6</xdr:row>
          <xdr:rowOff>441960</xdr:rowOff>
        </xdr:to>
        <xdr:sp macro="" textlink="">
          <xdr:nvSpPr>
            <xdr:cNvPr id="13322" name="Option Button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0</xdr:rowOff>
        </xdr:to>
        <xdr:sp macro="" textlink="">
          <xdr:nvSpPr>
            <xdr:cNvPr id="13323" name="Group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7</xdr:row>
          <xdr:rowOff>220980</xdr:rowOff>
        </xdr:from>
        <xdr:to>
          <xdr:col>4</xdr:col>
          <xdr:colOff>518160</xdr:colOff>
          <xdr:row>7</xdr:row>
          <xdr:rowOff>594360</xdr:rowOff>
        </xdr:to>
        <xdr:sp macro="" textlink="">
          <xdr:nvSpPr>
            <xdr:cNvPr id="13324" name="Option Button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xdr:row>
          <xdr:rowOff>213360</xdr:rowOff>
        </xdr:from>
        <xdr:to>
          <xdr:col>6</xdr:col>
          <xdr:colOff>495300</xdr:colOff>
          <xdr:row>7</xdr:row>
          <xdr:rowOff>601980</xdr:rowOff>
        </xdr:to>
        <xdr:sp macro="" textlink="">
          <xdr:nvSpPr>
            <xdr:cNvPr id="13325" name="Option Button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7620</xdr:colOff>
          <xdr:row>9</xdr:row>
          <xdr:rowOff>0</xdr:rowOff>
        </xdr:to>
        <xdr:sp macro="" textlink="">
          <xdr:nvSpPr>
            <xdr:cNvPr id="13326" name="Group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8</xdr:row>
          <xdr:rowOff>68580</xdr:rowOff>
        </xdr:from>
        <xdr:to>
          <xdr:col>4</xdr:col>
          <xdr:colOff>533400</xdr:colOff>
          <xdr:row>8</xdr:row>
          <xdr:rowOff>327660</xdr:rowOff>
        </xdr:to>
        <xdr:sp macro="" textlink="">
          <xdr:nvSpPr>
            <xdr:cNvPr id="13327" name="Option Button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xdr:row>
          <xdr:rowOff>68580</xdr:rowOff>
        </xdr:from>
        <xdr:to>
          <xdr:col>6</xdr:col>
          <xdr:colOff>518160</xdr:colOff>
          <xdr:row>8</xdr:row>
          <xdr:rowOff>327660</xdr:rowOff>
        </xdr:to>
        <xdr:sp macro="" textlink="">
          <xdr:nvSpPr>
            <xdr:cNvPr id="13328" name="Option Button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7620</xdr:colOff>
          <xdr:row>10</xdr:row>
          <xdr:rowOff>0</xdr:rowOff>
        </xdr:to>
        <xdr:sp macro="" textlink="">
          <xdr:nvSpPr>
            <xdr:cNvPr id="13329" name="Group Box 17" hidden="1">
              <a:extLst>
                <a:ext uri="{63B3BB69-23CF-44E3-9099-C40C66FF867C}">
                  <a14:compatExt spid="_x0000_s13329"/>
                </a:ext>
                <a:ext uri="{FF2B5EF4-FFF2-40B4-BE49-F238E27FC236}">
                  <a16:creationId xmlns:a16="http://schemas.microsoft.com/office/drawing/2014/main" id="{00000000-0008-0000-0B00-00001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9</xdr:row>
          <xdr:rowOff>137160</xdr:rowOff>
        </xdr:from>
        <xdr:to>
          <xdr:col>4</xdr:col>
          <xdr:colOff>556260</xdr:colOff>
          <xdr:row>9</xdr:row>
          <xdr:rowOff>480060</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xdr:row>
          <xdr:rowOff>106680</xdr:rowOff>
        </xdr:from>
        <xdr:to>
          <xdr:col>6</xdr:col>
          <xdr:colOff>518160</xdr:colOff>
          <xdr:row>9</xdr:row>
          <xdr:rowOff>487680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63280</xdr:colOff>
      <xdr:row>10</xdr:row>
      <xdr:rowOff>118312</xdr:rowOff>
    </xdr:from>
    <xdr:to>
      <xdr:col>6</xdr:col>
      <xdr:colOff>388733</xdr:colOff>
      <xdr:row>12</xdr:row>
      <xdr:rowOff>58976</xdr:rowOff>
    </xdr:to>
    <xdr:pic>
      <xdr:nvPicPr>
        <xdr:cNvPr id="17" name="Imagen 16">
          <a:hlinkClick xmlns:r="http://schemas.openxmlformats.org/officeDocument/2006/relationships" r:id="rId1"/>
          <a:extLst>
            <a:ext uri="{FF2B5EF4-FFF2-40B4-BE49-F238E27FC236}">
              <a16:creationId xmlns:a16="http://schemas.microsoft.com/office/drawing/2014/main" id="{00000000-0008-0000-0B00-000011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189760" y="3814012"/>
          <a:ext cx="325453" cy="306424"/>
        </a:xfrm>
        <a:prstGeom prst="rect">
          <a:avLst/>
        </a:prstGeom>
      </xdr:spPr>
    </xdr:pic>
    <xdr:clientData/>
  </xdr:twoCellAnchor>
  <xdr:twoCellAnchor editAs="absolute">
    <xdr:from>
      <xdr:col>5</xdr:col>
      <xdr:colOff>540074</xdr:colOff>
      <xdr:row>10</xdr:row>
      <xdr:rowOff>110985</xdr:rowOff>
    </xdr:from>
    <xdr:to>
      <xdr:col>5</xdr:col>
      <xdr:colOff>862709</xdr:colOff>
      <xdr:row>12</xdr:row>
      <xdr:rowOff>52019</xdr:rowOff>
    </xdr:to>
    <xdr:grpSp>
      <xdr:nvGrpSpPr>
        <xdr:cNvPr id="18" name="Grupo 17">
          <a:hlinkClick xmlns:r="http://schemas.openxmlformats.org/officeDocument/2006/relationships" r:id="rId3"/>
          <a:extLst>
            <a:ext uri="{FF2B5EF4-FFF2-40B4-BE49-F238E27FC236}">
              <a16:creationId xmlns:a16="http://schemas.microsoft.com/office/drawing/2014/main" id="{00000000-0008-0000-0B00-000012000000}"/>
            </a:ext>
          </a:extLst>
        </xdr:cNvPr>
        <xdr:cNvGrpSpPr/>
      </xdr:nvGrpSpPr>
      <xdr:grpSpPr>
        <a:xfrm>
          <a:off x="5768823" y="3790016"/>
          <a:ext cx="316920" cy="302032"/>
          <a:chOff x="5818414" y="9103178"/>
          <a:chExt cx="2000250" cy="1997529"/>
        </a:xfrm>
      </xdr:grpSpPr>
      <xdr:sp macro="" textlink="">
        <xdr:nvSpPr>
          <xdr:cNvPr id="19" name="Elipse 18">
            <a:extLst>
              <a:ext uri="{FF2B5EF4-FFF2-40B4-BE49-F238E27FC236}">
                <a16:creationId xmlns:a16="http://schemas.microsoft.com/office/drawing/2014/main" id="{00000000-0008-0000-0B00-000013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0" name="Gráfico 42" descr="Círculo con flecha a la izquierda con relleno sólido">
            <a:extLst>
              <a:ext uri="{FF2B5EF4-FFF2-40B4-BE49-F238E27FC236}">
                <a16:creationId xmlns:a16="http://schemas.microsoft.com/office/drawing/2014/main" id="{00000000-0008-0000-0B00-000014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469769</xdr:colOff>
      <xdr:row>10</xdr:row>
      <xdr:rowOff>113290</xdr:rowOff>
    </xdr:from>
    <xdr:to>
      <xdr:col>6</xdr:col>
      <xdr:colOff>792402</xdr:colOff>
      <xdr:row>12</xdr:row>
      <xdr:rowOff>54816</xdr:rowOff>
    </xdr:to>
    <xdr:grpSp>
      <xdr:nvGrpSpPr>
        <xdr:cNvPr id="21" name="Grupo 20">
          <a:hlinkClick xmlns:r="http://schemas.openxmlformats.org/officeDocument/2006/relationships" r:id="rId4"/>
          <a:extLst>
            <a:ext uri="{FF2B5EF4-FFF2-40B4-BE49-F238E27FC236}">
              <a16:creationId xmlns:a16="http://schemas.microsoft.com/office/drawing/2014/main" id="{00000000-0008-0000-0B00-000015000000}"/>
            </a:ext>
          </a:extLst>
        </xdr:cNvPr>
        <xdr:cNvGrpSpPr/>
      </xdr:nvGrpSpPr>
      <xdr:grpSpPr>
        <a:xfrm flipH="1">
          <a:off x="6593392" y="3792321"/>
          <a:ext cx="316918" cy="302524"/>
          <a:chOff x="5818414" y="9103178"/>
          <a:chExt cx="2000250" cy="1997529"/>
        </a:xfrm>
      </xdr:grpSpPr>
      <xdr:sp macro="" textlink="">
        <xdr:nvSpPr>
          <xdr:cNvPr id="22" name="Elipse 21">
            <a:extLst>
              <a:ext uri="{FF2B5EF4-FFF2-40B4-BE49-F238E27FC236}">
                <a16:creationId xmlns:a16="http://schemas.microsoft.com/office/drawing/2014/main" id="{00000000-0008-0000-0B00-000016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3" name="Gráfico 42" descr="Círculo con flecha a la izquierda con relleno sólido">
            <a:extLst>
              <a:ext uri="{FF2B5EF4-FFF2-40B4-BE49-F238E27FC236}">
                <a16:creationId xmlns:a16="http://schemas.microsoft.com/office/drawing/2014/main" id="{00000000-0008-0000-0B00-000017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335280</xdr:colOff>
          <xdr:row>5</xdr:row>
          <xdr:rowOff>76200</xdr:rowOff>
        </xdr:from>
        <xdr:to>
          <xdr:col>5</xdr:col>
          <xdr:colOff>541020</xdr:colOff>
          <xdr:row>5</xdr:row>
          <xdr:rowOff>335280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6</xdr:row>
          <xdr:rowOff>175260</xdr:rowOff>
        </xdr:from>
        <xdr:to>
          <xdr:col>5</xdr:col>
          <xdr:colOff>541020</xdr:colOff>
          <xdr:row>6</xdr:row>
          <xdr:rowOff>441960</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7</xdr:row>
          <xdr:rowOff>259080</xdr:rowOff>
        </xdr:from>
        <xdr:to>
          <xdr:col>5</xdr:col>
          <xdr:colOff>541020</xdr:colOff>
          <xdr:row>7</xdr:row>
          <xdr:rowOff>518160</xdr:rowOff>
        </xdr:to>
        <xdr:sp macro="" textlink="">
          <xdr:nvSpPr>
            <xdr:cNvPr id="13335" name="Option Button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8</xdr:row>
          <xdr:rowOff>76200</xdr:rowOff>
        </xdr:from>
        <xdr:to>
          <xdr:col>5</xdr:col>
          <xdr:colOff>556260</xdr:colOff>
          <xdr:row>8</xdr:row>
          <xdr:rowOff>335280</xdr:rowOff>
        </xdr:to>
        <xdr:sp macro="" textlink="">
          <xdr:nvSpPr>
            <xdr:cNvPr id="13336" name="Option Button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9</xdr:row>
          <xdr:rowOff>175260</xdr:rowOff>
        </xdr:from>
        <xdr:to>
          <xdr:col>5</xdr:col>
          <xdr:colOff>556260</xdr:colOff>
          <xdr:row>9</xdr:row>
          <xdr:rowOff>426720</xdr:rowOff>
        </xdr:to>
        <xdr:sp macro="" textlink="">
          <xdr:nvSpPr>
            <xdr:cNvPr id="13337" name="Option Button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14340" name="Group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99060</xdr:rowOff>
        </xdr:from>
        <xdr:to>
          <xdr:col>4</xdr:col>
          <xdr:colOff>518160</xdr:colOff>
          <xdr:row>6</xdr:row>
          <xdr:rowOff>327660</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xdr:row>
          <xdr:rowOff>68580</xdr:rowOff>
        </xdr:from>
        <xdr:to>
          <xdr:col>6</xdr:col>
          <xdr:colOff>556260</xdr:colOff>
          <xdr:row>6</xdr:row>
          <xdr:rowOff>327660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0</xdr:rowOff>
        </xdr:to>
        <xdr:sp macro="" textlink="">
          <xdr:nvSpPr>
            <xdr:cNvPr id="14343" name="Group Box 7"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68580</xdr:rowOff>
        </xdr:from>
        <xdr:to>
          <xdr:col>4</xdr:col>
          <xdr:colOff>518160</xdr:colOff>
          <xdr:row>7</xdr:row>
          <xdr:rowOff>335280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7</xdr:row>
          <xdr:rowOff>99060</xdr:rowOff>
        </xdr:from>
        <xdr:to>
          <xdr:col>6</xdr:col>
          <xdr:colOff>525780</xdr:colOff>
          <xdr:row>7</xdr:row>
          <xdr:rowOff>327660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0</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99060</xdr:rowOff>
        </xdr:from>
        <xdr:to>
          <xdr:col>4</xdr:col>
          <xdr:colOff>518160</xdr:colOff>
          <xdr:row>8</xdr:row>
          <xdr:rowOff>327660</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xdr:row>
          <xdr:rowOff>60960</xdr:rowOff>
        </xdr:from>
        <xdr:to>
          <xdr:col>6</xdr:col>
          <xdr:colOff>533400</xdr:colOff>
          <xdr:row>8</xdr:row>
          <xdr:rowOff>342900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6</xdr:col>
          <xdr:colOff>822960</xdr:colOff>
          <xdr:row>10</xdr:row>
          <xdr:rowOff>0</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C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9</xdr:row>
          <xdr:rowOff>99060</xdr:rowOff>
        </xdr:from>
        <xdr:to>
          <xdr:col>4</xdr:col>
          <xdr:colOff>518160</xdr:colOff>
          <xdr:row>9</xdr:row>
          <xdr:rowOff>327660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C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9</xdr:row>
          <xdr:rowOff>99060</xdr:rowOff>
        </xdr:from>
        <xdr:to>
          <xdr:col>6</xdr:col>
          <xdr:colOff>525780</xdr:colOff>
          <xdr:row>9</xdr:row>
          <xdr:rowOff>327660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C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7620</xdr:colOff>
          <xdr:row>6</xdr:row>
          <xdr:rowOff>0</xdr:rowOff>
        </xdr:to>
        <xdr:sp macro="" textlink="">
          <xdr:nvSpPr>
            <xdr:cNvPr id="14352" name="Group Box 16" hidden="1">
              <a:extLst>
                <a:ext uri="{63B3BB69-23CF-44E3-9099-C40C66FF867C}">
                  <a14:compatExt spid="_x0000_s14352"/>
                </a:ext>
                <a:ext uri="{FF2B5EF4-FFF2-40B4-BE49-F238E27FC236}">
                  <a16:creationId xmlns:a16="http://schemas.microsoft.com/office/drawing/2014/main" id="{00000000-0008-0000-0C00-00001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xdr:row>
          <xdr:rowOff>60960</xdr:rowOff>
        </xdr:from>
        <xdr:to>
          <xdr:col>4</xdr:col>
          <xdr:colOff>525780</xdr:colOff>
          <xdr:row>5</xdr:row>
          <xdr:rowOff>335280</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C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5</xdr:row>
          <xdr:rowOff>60960</xdr:rowOff>
        </xdr:from>
        <xdr:to>
          <xdr:col>6</xdr:col>
          <xdr:colOff>525780</xdr:colOff>
          <xdr:row>5</xdr:row>
          <xdr:rowOff>335280</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C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52579</xdr:colOff>
      <xdr:row>10</xdr:row>
      <xdr:rowOff>117545</xdr:rowOff>
    </xdr:from>
    <xdr:to>
      <xdr:col>6</xdr:col>
      <xdr:colOff>378032</xdr:colOff>
      <xdr:row>12</xdr:row>
      <xdr:rowOff>58209</xdr:rowOff>
    </xdr:to>
    <xdr:pic>
      <xdr:nvPicPr>
        <xdr:cNvPr id="17" name="Imagen 16">
          <a:hlinkClick xmlns:r="http://schemas.openxmlformats.org/officeDocument/2006/relationships" r:id="rId1"/>
          <a:extLst>
            <a:ext uri="{FF2B5EF4-FFF2-40B4-BE49-F238E27FC236}">
              <a16:creationId xmlns:a16="http://schemas.microsoft.com/office/drawing/2014/main" id="{00000000-0008-0000-0C00-000011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5737099" y="3127445"/>
          <a:ext cx="325453" cy="306424"/>
        </a:xfrm>
        <a:prstGeom prst="rect">
          <a:avLst/>
        </a:prstGeom>
      </xdr:spPr>
    </xdr:pic>
    <xdr:clientData/>
  </xdr:twoCellAnchor>
  <xdr:twoCellAnchor editAs="absolute">
    <xdr:from>
      <xdr:col>5</xdr:col>
      <xdr:colOff>500470</xdr:colOff>
      <xdr:row>10</xdr:row>
      <xdr:rowOff>110218</xdr:rowOff>
    </xdr:from>
    <xdr:to>
      <xdr:col>5</xdr:col>
      <xdr:colOff>823105</xdr:colOff>
      <xdr:row>12</xdr:row>
      <xdr:rowOff>51252</xdr:rowOff>
    </xdr:to>
    <xdr:grpSp>
      <xdr:nvGrpSpPr>
        <xdr:cNvPr id="18" name="Grupo 17">
          <a:hlinkClick xmlns:r="http://schemas.openxmlformats.org/officeDocument/2006/relationships" r:id="rId3"/>
          <a:extLst>
            <a:ext uri="{FF2B5EF4-FFF2-40B4-BE49-F238E27FC236}">
              <a16:creationId xmlns:a16="http://schemas.microsoft.com/office/drawing/2014/main" id="{00000000-0008-0000-0C00-000012000000}"/>
            </a:ext>
          </a:extLst>
        </xdr:cNvPr>
        <xdr:cNvGrpSpPr/>
      </xdr:nvGrpSpPr>
      <xdr:grpSpPr>
        <a:xfrm>
          <a:off x="5312500" y="3120594"/>
          <a:ext cx="316920" cy="303937"/>
          <a:chOff x="5818414" y="9103178"/>
          <a:chExt cx="2000250" cy="1997529"/>
        </a:xfrm>
      </xdr:grpSpPr>
      <xdr:sp macro="" textlink="">
        <xdr:nvSpPr>
          <xdr:cNvPr id="19" name="Elipse 18">
            <a:extLst>
              <a:ext uri="{FF2B5EF4-FFF2-40B4-BE49-F238E27FC236}">
                <a16:creationId xmlns:a16="http://schemas.microsoft.com/office/drawing/2014/main" id="{00000000-0008-0000-0C00-000013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0" name="Gráfico 42" descr="Círculo con flecha a la izquierda con relleno sólido">
            <a:extLst>
              <a:ext uri="{FF2B5EF4-FFF2-40B4-BE49-F238E27FC236}">
                <a16:creationId xmlns:a16="http://schemas.microsoft.com/office/drawing/2014/main" id="{00000000-0008-0000-0C00-000014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459068</xdr:colOff>
      <xdr:row>10</xdr:row>
      <xdr:rowOff>112523</xdr:rowOff>
    </xdr:from>
    <xdr:to>
      <xdr:col>6</xdr:col>
      <xdr:colOff>781701</xdr:colOff>
      <xdr:row>12</xdr:row>
      <xdr:rowOff>54049</xdr:rowOff>
    </xdr:to>
    <xdr:grpSp>
      <xdr:nvGrpSpPr>
        <xdr:cNvPr id="21" name="Grupo 20">
          <a:hlinkClick xmlns:r="http://schemas.openxmlformats.org/officeDocument/2006/relationships" r:id="rId4"/>
          <a:extLst>
            <a:ext uri="{FF2B5EF4-FFF2-40B4-BE49-F238E27FC236}">
              <a16:creationId xmlns:a16="http://schemas.microsoft.com/office/drawing/2014/main" id="{00000000-0008-0000-0C00-000015000000}"/>
            </a:ext>
          </a:extLst>
        </xdr:cNvPr>
        <xdr:cNvGrpSpPr/>
      </xdr:nvGrpSpPr>
      <xdr:grpSpPr>
        <a:xfrm flipH="1">
          <a:off x="6126443" y="3124804"/>
          <a:ext cx="318823" cy="302524"/>
          <a:chOff x="5818414" y="9103178"/>
          <a:chExt cx="2000250" cy="1997529"/>
        </a:xfrm>
      </xdr:grpSpPr>
      <xdr:sp macro="" textlink="">
        <xdr:nvSpPr>
          <xdr:cNvPr id="22" name="Elipse 21">
            <a:extLst>
              <a:ext uri="{FF2B5EF4-FFF2-40B4-BE49-F238E27FC236}">
                <a16:creationId xmlns:a16="http://schemas.microsoft.com/office/drawing/2014/main" id="{00000000-0008-0000-0C00-000016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3" name="Gráfico 42" descr="Círculo con flecha a la izquierda con relleno sólido">
            <a:extLst>
              <a:ext uri="{FF2B5EF4-FFF2-40B4-BE49-F238E27FC236}">
                <a16:creationId xmlns:a16="http://schemas.microsoft.com/office/drawing/2014/main" id="{00000000-0008-0000-0C00-000017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60960</xdr:rowOff>
        </xdr:from>
        <xdr:to>
          <xdr:col>5</xdr:col>
          <xdr:colOff>525780</xdr:colOff>
          <xdr:row>5</xdr:row>
          <xdr:rowOff>335280</xdr:rowOff>
        </xdr:to>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C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60960</xdr:rowOff>
        </xdr:from>
        <xdr:to>
          <xdr:col>5</xdr:col>
          <xdr:colOff>525780</xdr:colOff>
          <xdr:row>6</xdr:row>
          <xdr:rowOff>335280</xdr:rowOff>
        </xdr:to>
        <xdr:sp macro="" textlink="">
          <xdr:nvSpPr>
            <xdr:cNvPr id="14356" name="Option Button 20" hidden="1">
              <a:extLst>
                <a:ext uri="{63B3BB69-23CF-44E3-9099-C40C66FF867C}">
                  <a14:compatExt spid="_x0000_s14356"/>
                </a:ext>
                <a:ext uri="{FF2B5EF4-FFF2-40B4-BE49-F238E27FC236}">
                  <a16:creationId xmlns:a16="http://schemas.microsoft.com/office/drawing/2014/main" id="{00000000-0008-0000-0C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60960</xdr:rowOff>
        </xdr:from>
        <xdr:to>
          <xdr:col>5</xdr:col>
          <xdr:colOff>525780</xdr:colOff>
          <xdr:row>7</xdr:row>
          <xdr:rowOff>335280</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C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60960</xdr:rowOff>
        </xdr:from>
        <xdr:to>
          <xdr:col>5</xdr:col>
          <xdr:colOff>525780</xdr:colOff>
          <xdr:row>8</xdr:row>
          <xdr:rowOff>335280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C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9</xdr:row>
          <xdr:rowOff>60960</xdr:rowOff>
        </xdr:from>
        <xdr:to>
          <xdr:col>5</xdr:col>
          <xdr:colOff>525780</xdr:colOff>
          <xdr:row>9</xdr:row>
          <xdr:rowOff>335280</xdr:rowOff>
        </xdr:to>
        <xdr:sp macro="" textlink="">
          <xdr:nvSpPr>
            <xdr:cNvPr id="14359" name="Option Button 23" hidden="1">
              <a:extLst>
                <a:ext uri="{63B3BB69-23CF-44E3-9099-C40C66FF867C}">
                  <a14:compatExt spid="_x0000_s14359"/>
                </a:ext>
                <a:ext uri="{FF2B5EF4-FFF2-40B4-BE49-F238E27FC236}">
                  <a16:creationId xmlns:a16="http://schemas.microsoft.com/office/drawing/2014/main" id="{00000000-0008-0000-0C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0</xdr:colOff>
          <xdr:row>5</xdr:row>
          <xdr:rowOff>0</xdr:rowOff>
        </xdr:from>
        <xdr:to>
          <xdr:col>7</xdr:col>
          <xdr:colOff>0</xdr:colOff>
          <xdr:row>6</xdr:row>
          <xdr:rowOff>0</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D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5</xdr:row>
          <xdr:rowOff>68580</xdr:rowOff>
        </xdr:from>
        <xdr:to>
          <xdr:col>4</xdr:col>
          <xdr:colOff>525780</xdr:colOff>
          <xdr:row>5</xdr:row>
          <xdr:rowOff>335280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D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5</xdr:row>
          <xdr:rowOff>99060</xdr:rowOff>
        </xdr:from>
        <xdr:to>
          <xdr:col>6</xdr:col>
          <xdr:colOff>518160</xdr:colOff>
          <xdr:row>5</xdr:row>
          <xdr:rowOff>304800</xdr:rowOff>
        </xdr:to>
        <xdr:sp macro="" textlink="">
          <xdr:nvSpPr>
            <xdr:cNvPr id="15363" name="Option Button 3" hidden="1">
              <a:extLst>
                <a:ext uri="{63B3BB69-23CF-44E3-9099-C40C66FF867C}">
                  <a14:compatExt spid="_x0000_s15363"/>
                </a:ext>
                <a:ext uri="{FF2B5EF4-FFF2-40B4-BE49-F238E27FC236}">
                  <a16:creationId xmlns:a16="http://schemas.microsoft.com/office/drawing/2014/main" id="{00000000-0008-0000-0D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15364" name="Group Box 4" hidden="1">
              <a:extLst>
                <a:ext uri="{63B3BB69-23CF-44E3-9099-C40C66FF867C}">
                  <a14:compatExt spid="_x0000_s15364"/>
                </a:ext>
                <a:ext uri="{FF2B5EF4-FFF2-40B4-BE49-F238E27FC236}">
                  <a16:creationId xmlns:a16="http://schemas.microsoft.com/office/drawing/2014/main" id="{00000000-0008-0000-0D00-00000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137160</xdr:rowOff>
        </xdr:from>
        <xdr:to>
          <xdr:col>4</xdr:col>
          <xdr:colOff>533400</xdr:colOff>
          <xdr:row>6</xdr:row>
          <xdr:rowOff>457200</xdr:rowOff>
        </xdr:to>
        <xdr:sp macro="" textlink="">
          <xdr:nvSpPr>
            <xdr:cNvPr id="15365" name="Option Button 5" hidden="1">
              <a:extLst>
                <a:ext uri="{63B3BB69-23CF-44E3-9099-C40C66FF867C}">
                  <a14:compatExt spid="_x0000_s15365"/>
                </a:ext>
                <a:ext uri="{FF2B5EF4-FFF2-40B4-BE49-F238E27FC236}">
                  <a16:creationId xmlns:a16="http://schemas.microsoft.com/office/drawing/2014/main" id="{00000000-0008-0000-0D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6</xdr:row>
          <xdr:rowOff>152400</xdr:rowOff>
        </xdr:from>
        <xdr:to>
          <xdr:col>6</xdr:col>
          <xdr:colOff>525780</xdr:colOff>
          <xdr:row>6</xdr:row>
          <xdr:rowOff>441960</xdr:rowOff>
        </xdr:to>
        <xdr:sp macro="" textlink="">
          <xdr:nvSpPr>
            <xdr:cNvPr id="15366" name="Option Button 6" hidden="1">
              <a:extLst>
                <a:ext uri="{63B3BB69-23CF-44E3-9099-C40C66FF867C}">
                  <a14:compatExt spid="_x0000_s15366"/>
                </a:ext>
                <a:ext uri="{FF2B5EF4-FFF2-40B4-BE49-F238E27FC236}">
                  <a16:creationId xmlns:a16="http://schemas.microsoft.com/office/drawing/2014/main" id="{00000000-0008-0000-0D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7620</xdr:colOff>
          <xdr:row>8</xdr:row>
          <xdr:rowOff>0</xdr:rowOff>
        </xdr:to>
        <xdr:sp macro="" textlink="">
          <xdr:nvSpPr>
            <xdr:cNvPr id="15367" name="Group Box 7" hidden="1">
              <a:extLst>
                <a:ext uri="{63B3BB69-23CF-44E3-9099-C40C66FF867C}">
                  <a14:compatExt spid="_x0000_s15367"/>
                </a:ext>
                <a:ext uri="{FF2B5EF4-FFF2-40B4-BE49-F238E27FC236}">
                  <a16:creationId xmlns:a16="http://schemas.microsoft.com/office/drawing/2014/main" id="{00000000-0008-0000-0D00-000007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76200</xdr:rowOff>
        </xdr:from>
        <xdr:to>
          <xdr:col>4</xdr:col>
          <xdr:colOff>533400</xdr:colOff>
          <xdr:row>7</xdr:row>
          <xdr:rowOff>327660</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D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xdr:row>
          <xdr:rowOff>76200</xdr:rowOff>
        </xdr:from>
        <xdr:to>
          <xdr:col>6</xdr:col>
          <xdr:colOff>556260</xdr:colOff>
          <xdr:row>7</xdr:row>
          <xdr:rowOff>327660</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D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96436</xdr:colOff>
      <xdr:row>8</xdr:row>
      <xdr:rowOff>120582</xdr:rowOff>
    </xdr:from>
    <xdr:to>
      <xdr:col>6</xdr:col>
      <xdr:colOff>421889</xdr:colOff>
      <xdr:row>10</xdr:row>
      <xdr:rowOff>61246</xdr:rowOff>
    </xdr:to>
    <xdr:pic>
      <xdr:nvPicPr>
        <xdr:cNvPr id="17" name="Imagen 16">
          <a:hlinkClick xmlns:r="http://schemas.openxmlformats.org/officeDocument/2006/relationships" r:id="rId1"/>
          <a:extLst>
            <a:ext uri="{FF2B5EF4-FFF2-40B4-BE49-F238E27FC236}">
              <a16:creationId xmlns:a16="http://schemas.microsoft.com/office/drawing/2014/main" id="{00000000-0008-0000-0D00-000011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5118016" y="2566602"/>
          <a:ext cx="325453" cy="306424"/>
        </a:xfrm>
        <a:prstGeom prst="rect">
          <a:avLst/>
        </a:prstGeom>
      </xdr:spPr>
    </xdr:pic>
    <xdr:clientData/>
  </xdr:twoCellAnchor>
  <xdr:twoCellAnchor editAs="absolute">
    <xdr:from>
      <xdr:col>5</xdr:col>
      <xdr:colOff>519415</xdr:colOff>
      <xdr:row>8</xdr:row>
      <xdr:rowOff>113255</xdr:rowOff>
    </xdr:from>
    <xdr:to>
      <xdr:col>6</xdr:col>
      <xdr:colOff>28762</xdr:colOff>
      <xdr:row>10</xdr:row>
      <xdr:rowOff>54289</xdr:rowOff>
    </xdr:to>
    <xdr:grpSp>
      <xdr:nvGrpSpPr>
        <xdr:cNvPr id="18" name="Grupo 17">
          <a:hlinkClick xmlns:r="http://schemas.openxmlformats.org/officeDocument/2006/relationships" r:id="rId3"/>
          <a:extLst>
            <a:ext uri="{FF2B5EF4-FFF2-40B4-BE49-F238E27FC236}">
              <a16:creationId xmlns:a16="http://schemas.microsoft.com/office/drawing/2014/main" id="{00000000-0008-0000-0D00-000012000000}"/>
            </a:ext>
          </a:extLst>
        </xdr:cNvPr>
        <xdr:cNvGrpSpPr/>
      </xdr:nvGrpSpPr>
      <xdr:grpSpPr>
        <a:xfrm>
          <a:off x="4694699" y="2363536"/>
          <a:ext cx="356596" cy="302032"/>
          <a:chOff x="5818414" y="9103178"/>
          <a:chExt cx="2000250" cy="1997529"/>
        </a:xfrm>
      </xdr:grpSpPr>
      <xdr:sp macro="" textlink="">
        <xdr:nvSpPr>
          <xdr:cNvPr id="19" name="Elipse 18">
            <a:extLst>
              <a:ext uri="{FF2B5EF4-FFF2-40B4-BE49-F238E27FC236}">
                <a16:creationId xmlns:a16="http://schemas.microsoft.com/office/drawing/2014/main" id="{00000000-0008-0000-0D00-000013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0" name="Gráfico 42" descr="Círculo con flecha a la izquierda con relleno sólido">
            <a:extLst>
              <a:ext uri="{FF2B5EF4-FFF2-40B4-BE49-F238E27FC236}">
                <a16:creationId xmlns:a16="http://schemas.microsoft.com/office/drawing/2014/main" id="{00000000-0008-0000-0D00-000014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489854</xdr:colOff>
      <xdr:row>8</xdr:row>
      <xdr:rowOff>114300</xdr:rowOff>
    </xdr:from>
    <xdr:to>
      <xdr:col>6</xdr:col>
      <xdr:colOff>810254</xdr:colOff>
      <xdr:row>10</xdr:row>
      <xdr:rowOff>57300</xdr:rowOff>
    </xdr:to>
    <xdr:grpSp>
      <xdr:nvGrpSpPr>
        <xdr:cNvPr id="41" name="Grupo 40">
          <a:hlinkClick xmlns:r="http://schemas.openxmlformats.org/officeDocument/2006/relationships" r:id="rId4"/>
          <a:extLst>
            <a:ext uri="{FF2B5EF4-FFF2-40B4-BE49-F238E27FC236}">
              <a16:creationId xmlns:a16="http://schemas.microsoft.com/office/drawing/2014/main" id="{00000000-0008-0000-0D00-000029000000}"/>
            </a:ext>
          </a:extLst>
        </xdr:cNvPr>
        <xdr:cNvGrpSpPr/>
      </xdr:nvGrpSpPr>
      <xdr:grpSpPr>
        <a:xfrm>
          <a:off x="5512387" y="2364581"/>
          <a:ext cx="324210" cy="296378"/>
          <a:chOff x="11045097" y="6869317"/>
          <a:chExt cx="1564492" cy="1552359"/>
        </a:xfrm>
      </xdr:grpSpPr>
      <xdr:sp macro="" textlink="">
        <xdr:nvSpPr>
          <xdr:cNvPr id="42" name="Rectángulo 41">
            <a:extLst>
              <a:ext uri="{FF2B5EF4-FFF2-40B4-BE49-F238E27FC236}">
                <a16:creationId xmlns:a16="http://schemas.microsoft.com/office/drawing/2014/main" id="{00000000-0008-0000-0D00-00002A000000}"/>
              </a:ext>
            </a:extLst>
          </xdr:cNvPr>
          <xdr:cNvSpPr/>
        </xdr:nvSpPr>
        <xdr:spPr>
          <a:xfrm>
            <a:off x="11549503" y="7336826"/>
            <a:ext cx="172866" cy="674733"/>
          </a:xfrm>
          <a:prstGeom prst="rect">
            <a:avLst/>
          </a:prstGeom>
          <a:solidFill>
            <a:srgbClr val="B6EE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3" name="Rectángulo 42">
            <a:extLst>
              <a:ext uri="{FF2B5EF4-FFF2-40B4-BE49-F238E27FC236}">
                <a16:creationId xmlns:a16="http://schemas.microsoft.com/office/drawing/2014/main" id="{00000000-0008-0000-0D00-00002B000000}"/>
              </a:ext>
            </a:extLst>
          </xdr:cNvPr>
          <xdr:cNvSpPr/>
        </xdr:nvSpPr>
        <xdr:spPr>
          <a:xfrm>
            <a:off x="11736694" y="7162540"/>
            <a:ext cx="171466" cy="848714"/>
          </a:xfrm>
          <a:prstGeom prst="rect">
            <a:avLst/>
          </a:prstGeom>
          <a:solidFill>
            <a:srgbClr val="4CD4E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4" name="Rectángulo 43">
            <a:extLst>
              <a:ext uri="{FF2B5EF4-FFF2-40B4-BE49-F238E27FC236}">
                <a16:creationId xmlns:a16="http://schemas.microsoft.com/office/drawing/2014/main" id="{00000000-0008-0000-0D00-00002C000000}"/>
              </a:ext>
            </a:extLst>
          </xdr:cNvPr>
          <xdr:cNvSpPr/>
        </xdr:nvSpPr>
        <xdr:spPr>
          <a:xfrm>
            <a:off x="11918937" y="7242482"/>
            <a:ext cx="172866" cy="769530"/>
          </a:xfrm>
          <a:prstGeom prst="rect">
            <a:avLst/>
          </a:prstGeom>
          <a:solidFill>
            <a:srgbClr val="14BD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5" name="Rectángulo 44">
            <a:extLst>
              <a:ext uri="{FF2B5EF4-FFF2-40B4-BE49-F238E27FC236}">
                <a16:creationId xmlns:a16="http://schemas.microsoft.com/office/drawing/2014/main" id="{00000000-0008-0000-0D00-00002D000000}"/>
              </a:ext>
            </a:extLst>
          </xdr:cNvPr>
          <xdr:cNvSpPr/>
        </xdr:nvSpPr>
        <xdr:spPr>
          <a:xfrm>
            <a:off x="12104854" y="7548562"/>
            <a:ext cx="172308" cy="462833"/>
          </a:xfrm>
          <a:prstGeom prst="rect">
            <a:avLst/>
          </a:prstGeom>
          <a:solidFill>
            <a:srgbClr val="B6EE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6" name="Elipse 45">
            <a:extLst>
              <a:ext uri="{FF2B5EF4-FFF2-40B4-BE49-F238E27FC236}">
                <a16:creationId xmlns:a16="http://schemas.microsoft.com/office/drawing/2014/main" id="{00000000-0008-0000-0D00-00002E000000}"/>
              </a:ext>
            </a:extLst>
          </xdr:cNvPr>
          <xdr:cNvSpPr/>
        </xdr:nvSpPr>
        <xdr:spPr>
          <a:xfrm>
            <a:off x="11045097" y="6869317"/>
            <a:ext cx="1564492" cy="1552359"/>
          </a:xfrm>
          <a:prstGeom prst="ellipse">
            <a:avLst/>
          </a:prstGeom>
          <a:solidFill>
            <a:srgbClr val="00B0F0">
              <a:alpha val="26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7" name="Rectángulo 46">
            <a:extLst>
              <a:ext uri="{FF2B5EF4-FFF2-40B4-BE49-F238E27FC236}">
                <a16:creationId xmlns:a16="http://schemas.microsoft.com/office/drawing/2014/main" id="{00000000-0008-0000-0D00-00002F000000}"/>
              </a:ext>
            </a:extLst>
          </xdr:cNvPr>
          <xdr:cNvSpPr/>
        </xdr:nvSpPr>
        <xdr:spPr>
          <a:xfrm>
            <a:off x="11367793" y="7471603"/>
            <a:ext cx="171466" cy="540017"/>
          </a:xfrm>
          <a:prstGeom prst="rect">
            <a:avLst/>
          </a:prstGeom>
          <a:solidFill>
            <a:srgbClr val="4CD4E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76200</xdr:rowOff>
        </xdr:from>
        <xdr:to>
          <xdr:col>5</xdr:col>
          <xdr:colOff>556260</xdr:colOff>
          <xdr:row>5</xdr:row>
          <xdr:rowOff>327660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0D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76200</xdr:rowOff>
        </xdr:from>
        <xdr:to>
          <xdr:col>5</xdr:col>
          <xdr:colOff>556260</xdr:colOff>
          <xdr:row>6</xdr:row>
          <xdr:rowOff>327660</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0D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76200</xdr:rowOff>
        </xdr:from>
        <xdr:to>
          <xdr:col>5</xdr:col>
          <xdr:colOff>556260</xdr:colOff>
          <xdr:row>7</xdr:row>
          <xdr:rowOff>327660</xdr:rowOff>
        </xdr:to>
        <xdr:sp macro="" textlink="">
          <xdr:nvSpPr>
            <xdr:cNvPr id="15372" name="Option Button 12" hidden="1">
              <a:extLst>
                <a:ext uri="{63B3BB69-23CF-44E3-9099-C40C66FF867C}">
                  <a14:compatExt spid="_x0000_s15372"/>
                </a:ext>
                <a:ext uri="{FF2B5EF4-FFF2-40B4-BE49-F238E27FC236}">
                  <a16:creationId xmlns:a16="http://schemas.microsoft.com/office/drawing/2014/main" id="{00000000-0008-0000-0D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absolute">
    <xdr:from>
      <xdr:col>0</xdr:col>
      <xdr:colOff>361600</xdr:colOff>
      <xdr:row>98</xdr:row>
      <xdr:rowOff>94586</xdr:rowOff>
    </xdr:from>
    <xdr:to>
      <xdr:col>12</xdr:col>
      <xdr:colOff>211671</xdr:colOff>
      <xdr:row>120</xdr:row>
      <xdr:rowOff>55374</xdr:rowOff>
    </xdr:to>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708308</xdr:colOff>
      <xdr:row>11</xdr:row>
      <xdr:rowOff>60828</xdr:rowOff>
    </xdr:from>
    <xdr:to>
      <xdr:col>13</xdr:col>
      <xdr:colOff>136968</xdr:colOff>
      <xdr:row>30</xdr:row>
      <xdr:rowOff>35259</xdr:rowOff>
    </xdr:to>
    <xdr:graphicFrame macro="">
      <xdr:nvGraphicFramePr>
        <xdr:cNvPr id="4" name="Gráfico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93461</xdr:colOff>
      <xdr:row>40</xdr:row>
      <xdr:rowOff>15544</xdr:rowOff>
    </xdr:from>
    <xdr:to>
      <xdr:col>13</xdr:col>
      <xdr:colOff>172924</xdr:colOff>
      <xdr:row>62</xdr:row>
      <xdr:rowOff>173272</xdr:rowOff>
    </xdr:to>
    <xdr:graphicFrame macro="">
      <xdr:nvGraphicFramePr>
        <xdr:cNvPr id="5" name="Gráfico 4">
          <a:extLst>
            <a:ext uri="{FF2B5EF4-FFF2-40B4-BE49-F238E27FC236}">
              <a16:creationId xmlns:a16="http://schemas.microsoft.com/office/drawing/2014/main"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3475</xdr:colOff>
      <xdr:row>7</xdr:row>
      <xdr:rowOff>56591</xdr:rowOff>
    </xdr:from>
    <xdr:to>
      <xdr:col>12</xdr:col>
      <xdr:colOff>364078</xdr:colOff>
      <xdr:row>10</xdr:row>
      <xdr:rowOff>133091</xdr:rowOff>
    </xdr:to>
    <xdr:sp macro="" textlink="">
      <xdr:nvSpPr>
        <xdr:cNvPr id="7" name="Rectángulo 6">
          <a:extLst>
            <a:ext uri="{FF2B5EF4-FFF2-40B4-BE49-F238E27FC236}">
              <a16:creationId xmlns:a16="http://schemas.microsoft.com/office/drawing/2014/main" id="{00000000-0008-0000-0E00-000007000000}"/>
            </a:ext>
          </a:extLst>
        </xdr:cNvPr>
        <xdr:cNvSpPr/>
      </xdr:nvSpPr>
      <xdr:spPr>
        <a:xfrm>
          <a:off x="3051475" y="1390091"/>
          <a:ext cx="6448983" cy="648000"/>
        </a:xfrm>
        <a:prstGeom prst="rect">
          <a:avLst/>
        </a:prstGeom>
        <a:solidFill>
          <a:srgbClr val="B6EEF4"/>
        </a:solid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vi-VN"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Nakon provedene analize za razvoj i implementaciju SECAP-a, rezultati ove procjene usklađenosti prikazani su kako slijedi</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0</xdr:col>
      <xdr:colOff>206792</xdr:colOff>
      <xdr:row>70</xdr:row>
      <xdr:rowOff>96055</xdr:rowOff>
    </xdr:from>
    <xdr:to>
      <xdr:col>3</xdr:col>
      <xdr:colOff>609802</xdr:colOff>
      <xdr:row>79</xdr:row>
      <xdr:rowOff>1814</xdr:rowOff>
    </xdr:to>
    <xdr:sp macro="" textlink="">
      <xdr:nvSpPr>
        <xdr:cNvPr id="9" name="Rectángulo 8">
          <a:extLst>
            <a:ext uri="{FF2B5EF4-FFF2-40B4-BE49-F238E27FC236}">
              <a16:creationId xmlns:a16="http://schemas.microsoft.com/office/drawing/2014/main" id="{00000000-0008-0000-0E00-000009000000}"/>
            </a:ext>
          </a:extLst>
        </xdr:cNvPr>
        <xdr:cNvSpPr/>
      </xdr:nvSpPr>
      <xdr:spPr>
        <a:xfrm>
          <a:off x="197267" y="13763022"/>
          <a:ext cx="2698535" cy="1674804"/>
        </a:xfrm>
        <a:prstGeom prst="rect">
          <a:avLst/>
        </a:prstGeom>
        <a:solidFill>
          <a:srgbClr val="B6EEF4"/>
        </a:solid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Svaki kriterij ocjenjuje se pomoću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ljestvice od 6 bodova</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pri čemu je 6 najbolja, a 1</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najg</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ora, kao što je prikazano u nastavku.</a:t>
          </a:r>
        </a:p>
      </xdr:txBody>
    </xdr:sp>
    <xdr:clientData/>
  </xdr:twoCellAnchor>
  <xdr:twoCellAnchor editAs="absolute">
    <xdr:from>
      <xdr:col>0</xdr:col>
      <xdr:colOff>206428</xdr:colOff>
      <xdr:row>11</xdr:row>
      <xdr:rowOff>95249</xdr:rowOff>
    </xdr:from>
    <xdr:to>
      <xdr:col>12</xdr:col>
      <xdr:colOff>359500</xdr:colOff>
      <xdr:row>30</xdr:row>
      <xdr:rowOff>95249</xdr:rowOff>
    </xdr:to>
    <xdr:sp macro="" textlink="">
      <xdr:nvSpPr>
        <xdr:cNvPr id="11" name="Rectángulo 10">
          <a:extLst>
            <a:ext uri="{FF2B5EF4-FFF2-40B4-BE49-F238E27FC236}">
              <a16:creationId xmlns:a16="http://schemas.microsoft.com/office/drawing/2014/main" id="{00000000-0008-0000-0E00-00000B000000}"/>
            </a:ext>
          </a:extLst>
        </xdr:cNvPr>
        <xdr:cNvSpPr/>
      </xdr:nvSpPr>
      <xdr:spPr>
        <a:xfrm>
          <a:off x="200713" y="2190749"/>
          <a:ext cx="9297072" cy="3838575"/>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CR" sz="1200" b="0">
            <a:solidFill>
              <a:sysClr val="windowText" lastClr="000000"/>
            </a:solidFill>
            <a:latin typeface="Corbel" panose="020B0503020204020204" pitchFamily="34" charset="0"/>
          </a:endParaRPr>
        </a:p>
      </xdr:txBody>
    </xdr:sp>
    <xdr:clientData/>
  </xdr:twoCellAnchor>
  <xdr:twoCellAnchor editAs="absolute">
    <xdr:from>
      <xdr:col>3</xdr:col>
      <xdr:colOff>669097</xdr:colOff>
      <xdr:row>70</xdr:row>
      <xdr:rowOff>98008</xdr:rowOff>
    </xdr:from>
    <xdr:to>
      <xdr:col>6</xdr:col>
      <xdr:colOff>286852</xdr:colOff>
      <xdr:row>73</xdr:row>
      <xdr:rowOff>18658</xdr:rowOff>
    </xdr:to>
    <xdr:sp macro="" textlink="">
      <xdr:nvSpPr>
        <xdr:cNvPr id="17" name="Rectángulo 16">
          <a:extLst>
            <a:ext uri="{FF2B5EF4-FFF2-40B4-BE49-F238E27FC236}">
              <a16:creationId xmlns:a16="http://schemas.microsoft.com/office/drawing/2014/main" id="{00000000-0008-0000-0E00-000011000000}"/>
            </a:ext>
          </a:extLst>
        </xdr:cNvPr>
        <xdr:cNvSpPr/>
      </xdr:nvSpPr>
      <xdr:spPr>
        <a:xfrm>
          <a:off x="2964622" y="13764975"/>
          <a:ext cx="1882800" cy="5112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Relevantnost</a:t>
          </a:r>
          <a:endParaRPr lang="es-CR" sz="1400" b="0">
            <a:solidFill>
              <a:sysClr val="windowText" lastClr="000000"/>
            </a:solidFill>
            <a:latin typeface="Corbel" panose="020B0503020204020204" pitchFamily="34" charset="0"/>
          </a:endParaRPr>
        </a:p>
      </xdr:txBody>
    </xdr:sp>
    <xdr:clientData/>
  </xdr:twoCellAnchor>
  <xdr:twoCellAnchor editAs="absolute">
    <xdr:from>
      <xdr:col>3</xdr:col>
      <xdr:colOff>682744</xdr:colOff>
      <xdr:row>73</xdr:row>
      <xdr:rowOff>116336</xdr:rowOff>
    </xdr:from>
    <xdr:to>
      <xdr:col>6</xdr:col>
      <xdr:colOff>288377</xdr:colOff>
      <xdr:row>76</xdr:row>
      <xdr:rowOff>20270</xdr:rowOff>
    </xdr:to>
    <xdr:sp macro="" textlink="">
      <xdr:nvSpPr>
        <xdr:cNvPr id="18" name="Rectángulo 17">
          <a:extLst>
            <a:ext uri="{FF2B5EF4-FFF2-40B4-BE49-F238E27FC236}">
              <a16:creationId xmlns:a16="http://schemas.microsoft.com/office/drawing/2014/main" id="{00000000-0008-0000-0E00-000012000000}"/>
            </a:ext>
          </a:extLst>
        </xdr:cNvPr>
        <xdr:cNvSpPr/>
      </xdr:nvSpPr>
      <xdr:spPr>
        <a:xfrm>
          <a:off x="2968744" y="14362423"/>
          <a:ext cx="1884013" cy="5137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Koherentnost</a:t>
          </a:r>
          <a:endParaRPr lang="es-CR" sz="1400" b="0">
            <a:solidFill>
              <a:sysClr val="windowText" lastClr="000000"/>
            </a:solidFill>
            <a:latin typeface="Corbel" panose="020B0503020204020204" pitchFamily="34" charset="0"/>
          </a:endParaRPr>
        </a:p>
      </xdr:txBody>
    </xdr:sp>
    <xdr:clientData/>
  </xdr:twoCellAnchor>
  <xdr:twoCellAnchor editAs="absolute">
    <xdr:from>
      <xdr:col>3</xdr:col>
      <xdr:colOff>684344</xdr:colOff>
      <xdr:row>76</xdr:row>
      <xdr:rowOff>57925</xdr:rowOff>
    </xdr:from>
    <xdr:to>
      <xdr:col>6</xdr:col>
      <xdr:colOff>288764</xdr:colOff>
      <xdr:row>79</xdr:row>
      <xdr:rowOff>396</xdr:rowOff>
    </xdr:to>
    <xdr:sp macro="" textlink="">
      <xdr:nvSpPr>
        <xdr:cNvPr id="19" name="Rectángulo 18">
          <a:extLst>
            <a:ext uri="{FF2B5EF4-FFF2-40B4-BE49-F238E27FC236}">
              <a16:creationId xmlns:a16="http://schemas.microsoft.com/office/drawing/2014/main" id="{00000000-0008-0000-0E00-000013000000}"/>
            </a:ext>
          </a:extLst>
        </xdr:cNvPr>
        <xdr:cNvSpPr/>
      </xdr:nvSpPr>
      <xdr:spPr>
        <a:xfrm>
          <a:off x="2970344" y="14925208"/>
          <a:ext cx="1882800" cy="5112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Djelotvornost</a:t>
          </a:r>
          <a:endParaRPr lang="es-CR" sz="1400" b="0">
            <a:solidFill>
              <a:sysClr val="windowText" lastClr="000000"/>
            </a:solidFill>
            <a:latin typeface="Corbel" panose="020B0503020204020204" pitchFamily="34" charset="0"/>
          </a:endParaRPr>
        </a:p>
      </xdr:txBody>
    </xdr:sp>
    <xdr:clientData/>
  </xdr:twoCellAnchor>
  <xdr:twoCellAnchor editAs="absolute">
    <xdr:from>
      <xdr:col>6</xdr:col>
      <xdr:colOff>397000</xdr:colOff>
      <xdr:row>70</xdr:row>
      <xdr:rowOff>98949</xdr:rowOff>
    </xdr:from>
    <xdr:to>
      <xdr:col>8</xdr:col>
      <xdr:colOff>746275</xdr:colOff>
      <xdr:row>73</xdr:row>
      <xdr:rowOff>38649</xdr:rowOff>
    </xdr:to>
    <xdr:sp macro="" textlink="">
      <xdr:nvSpPr>
        <xdr:cNvPr id="20" name="Rectángulo 19">
          <a:extLst>
            <a:ext uri="{FF2B5EF4-FFF2-40B4-BE49-F238E27FC236}">
              <a16:creationId xmlns:a16="http://schemas.microsoft.com/office/drawing/2014/main" id="{00000000-0008-0000-0E00-000014000000}"/>
            </a:ext>
          </a:extLst>
        </xdr:cNvPr>
        <xdr:cNvSpPr/>
      </xdr:nvSpPr>
      <xdr:spPr>
        <a:xfrm>
          <a:off x="4959475" y="13773536"/>
          <a:ext cx="1882800" cy="5112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Učinkovitost</a:t>
          </a:r>
          <a:endParaRPr lang="es-CR" sz="1400" b="0">
            <a:solidFill>
              <a:sysClr val="windowText" lastClr="000000"/>
            </a:solidFill>
            <a:latin typeface="Corbel" panose="020B0503020204020204" pitchFamily="34" charset="0"/>
          </a:endParaRPr>
        </a:p>
      </xdr:txBody>
    </xdr:sp>
    <xdr:clientData/>
  </xdr:twoCellAnchor>
  <xdr:twoCellAnchor editAs="absolute">
    <xdr:from>
      <xdr:col>6</xdr:col>
      <xdr:colOff>397391</xdr:colOff>
      <xdr:row>73</xdr:row>
      <xdr:rowOff>117853</xdr:rowOff>
    </xdr:from>
    <xdr:to>
      <xdr:col>8</xdr:col>
      <xdr:colOff>746666</xdr:colOff>
      <xdr:row>76</xdr:row>
      <xdr:rowOff>15643</xdr:rowOff>
    </xdr:to>
    <xdr:sp macro="" textlink="">
      <xdr:nvSpPr>
        <xdr:cNvPr id="21" name="Rectángulo 20">
          <a:extLst>
            <a:ext uri="{FF2B5EF4-FFF2-40B4-BE49-F238E27FC236}">
              <a16:creationId xmlns:a16="http://schemas.microsoft.com/office/drawing/2014/main" id="{00000000-0008-0000-0E00-000015000000}"/>
            </a:ext>
          </a:extLst>
        </xdr:cNvPr>
        <xdr:cNvSpPr/>
      </xdr:nvSpPr>
      <xdr:spPr>
        <a:xfrm>
          <a:off x="5079136" y="14125401"/>
          <a:ext cx="1922556" cy="495049"/>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Utjecaj</a:t>
          </a:r>
          <a:endParaRPr lang="es-CR" sz="1400" b="0">
            <a:solidFill>
              <a:sysClr val="windowText" lastClr="000000"/>
            </a:solidFill>
            <a:latin typeface="Corbel" panose="020B0503020204020204" pitchFamily="34" charset="0"/>
          </a:endParaRPr>
        </a:p>
      </xdr:txBody>
    </xdr:sp>
    <xdr:clientData/>
  </xdr:twoCellAnchor>
  <xdr:twoCellAnchor editAs="absolute">
    <xdr:from>
      <xdr:col>6</xdr:col>
      <xdr:colOff>401146</xdr:colOff>
      <xdr:row>76</xdr:row>
      <xdr:rowOff>56838</xdr:rowOff>
    </xdr:from>
    <xdr:to>
      <xdr:col>8</xdr:col>
      <xdr:colOff>740896</xdr:colOff>
      <xdr:row>79</xdr:row>
      <xdr:rowOff>19398</xdr:rowOff>
    </xdr:to>
    <xdr:sp macro="" textlink="">
      <xdr:nvSpPr>
        <xdr:cNvPr id="22" name="Rectángulo 21">
          <a:extLst>
            <a:ext uri="{FF2B5EF4-FFF2-40B4-BE49-F238E27FC236}">
              <a16:creationId xmlns:a16="http://schemas.microsoft.com/office/drawing/2014/main" id="{00000000-0008-0000-0E00-000016000000}"/>
            </a:ext>
          </a:extLst>
        </xdr:cNvPr>
        <xdr:cNvSpPr/>
      </xdr:nvSpPr>
      <xdr:spPr>
        <a:xfrm>
          <a:off x="4961716" y="14939361"/>
          <a:ext cx="1882800" cy="5112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Održivost</a:t>
          </a:r>
          <a:endParaRPr lang="es-CR" sz="1400" b="0">
            <a:solidFill>
              <a:sysClr val="windowText" lastClr="000000"/>
            </a:solidFill>
            <a:latin typeface="Corbel" panose="020B0503020204020204" pitchFamily="34" charset="0"/>
          </a:endParaRPr>
        </a:p>
      </xdr:txBody>
    </xdr:sp>
    <xdr:clientData/>
  </xdr:twoCellAnchor>
  <xdr:twoCellAnchor editAs="absolute">
    <xdr:from>
      <xdr:col>9</xdr:col>
      <xdr:colOff>54868</xdr:colOff>
      <xdr:row>70</xdr:row>
      <xdr:rowOff>97462</xdr:rowOff>
    </xdr:from>
    <xdr:to>
      <xdr:col>12</xdr:col>
      <xdr:colOff>397766</xdr:colOff>
      <xdr:row>79</xdr:row>
      <xdr:rowOff>16188</xdr:rowOff>
    </xdr:to>
    <xdr:sp macro="" textlink="">
      <xdr:nvSpPr>
        <xdr:cNvPr id="24" name="Rectángulo 23">
          <a:extLst>
            <a:ext uri="{FF2B5EF4-FFF2-40B4-BE49-F238E27FC236}">
              <a16:creationId xmlns:a16="http://schemas.microsoft.com/office/drawing/2014/main" id="{00000000-0008-0000-0E00-000018000000}"/>
            </a:ext>
          </a:extLst>
        </xdr:cNvPr>
        <xdr:cNvSpPr/>
      </xdr:nvSpPr>
      <xdr:spPr>
        <a:xfrm>
          <a:off x="6912868" y="13777764"/>
          <a:ext cx="2628898" cy="1671492"/>
        </a:xfrm>
        <a:prstGeom prst="rect">
          <a:avLst/>
        </a:prstGeom>
        <a:solidFill>
          <a:srgbClr val="B6EEF4"/>
        </a:solid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Koristeći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ovu</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skalu</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ocjenjivanja, SECAP se ocjenjuje kako u smislu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ukupne izvedbe</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tako i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pojedinačne izvedbe </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za svaki kriterij procjene.</a:t>
          </a:r>
        </a:p>
      </xdr:txBody>
    </xdr:sp>
    <xdr:clientData/>
  </xdr:twoCellAnchor>
  <xdr:twoCellAnchor editAs="absolute">
    <xdr:from>
      <xdr:col>0</xdr:col>
      <xdr:colOff>244187</xdr:colOff>
      <xdr:row>81</xdr:row>
      <xdr:rowOff>167826</xdr:rowOff>
    </xdr:from>
    <xdr:to>
      <xdr:col>2</xdr:col>
      <xdr:colOff>757</xdr:colOff>
      <xdr:row>84</xdr:row>
      <xdr:rowOff>132792</xdr:rowOff>
    </xdr:to>
    <xdr:sp macro="" textlink="">
      <xdr:nvSpPr>
        <xdr:cNvPr id="27" name="Rectángulo 26">
          <a:extLst>
            <a:ext uri="{FF2B5EF4-FFF2-40B4-BE49-F238E27FC236}">
              <a16:creationId xmlns:a16="http://schemas.microsoft.com/office/drawing/2014/main" id="{00000000-0008-0000-0E00-00001B000000}"/>
            </a:ext>
          </a:extLst>
        </xdr:cNvPr>
        <xdr:cNvSpPr/>
      </xdr:nvSpPr>
      <xdr:spPr>
        <a:xfrm>
          <a:off x="238472" y="15995229"/>
          <a:ext cx="1286285" cy="593781"/>
        </a:xfrm>
        <a:prstGeom prst="rect">
          <a:avLst/>
        </a:prstGeom>
        <a:solidFill>
          <a:srgbClr val="00B0F0"/>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Vrlo dobro</a:t>
          </a:r>
          <a:endParaRPr lang="es-CR" sz="1400" b="0" baseline="0">
            <a:solidFill>
              <a:sysClr val="windowText" lastClr="000000"/>
            </a:solidFill>
            <a:latin typeface="Corbel" panose="020B0503020204020204" pitchFamily="34" charset="0"/>
          </a:endParaRPr>
        </a:p>
        <a:p>
          <a:pPr algn="ctr"/>
          <a:r>
            <a:rPr lang="es-CR" sz="1400" b="0" baseline="0">
              <a:solidFill>
                <a:sysClr val="windowText" lastClr="000000"/>
              </a:solidFill>
              <a:latin typeface="Corbel" panose="020B0503020204020204" pitchFamily="34" charset="0"/>
            </a:rPr>
            <a:t>6</a:t>
          </a:r>
          <a:endParaRPr lang="es-CR" sz="1400" b="0">
            <a:solidFill>
              <a:sysClr val="windowText" lastClr="000000"/>
            </a:solidFill>
            <a:latin typeface="Corbel" panose="020B0503020204020204" pitchFamily="34" charset="0"/>
          </a:endParaRPr>
        </a:p>
      </xdr:txBody>
    </xdr:sp>
    <xdr:clientData/>
  </xdr:twoCellAnchor>
  <xdr:twoCellAnchor editAs="absolute">
    <xdr:from>
      <xdr:col>1</xdr:col>
      <xdr:colOff>704053</xdr:colOff>
      <xdr:row>81</xdr:row>
      <xdr:rowOff>174950</xdr:rowOff>
    </xdr:from>
    <xdr:to>
      <xdr:col>3</xdr:col>
      <xdr:colOff>515107</xdr:colOff>
      <xdr:row>84</xdr:row>
      <xdr:rowOff>132296</xdr:rowOff>
    </xdr:to>
    <xdr:sp macro="" textlink="">
      <xdr:nvSpPr>
        <xdr:cNvPr id="28" name="Rectángulo 27">
          <a:extLst>
            <a:ext uri="{FF2B5EF4-FFF2-40B4-BE49-F238E27FC236}">
              <a16:creationId xmlns:a16="http://schemas.microsoft.com/office/drawing/2014/main" id="{00000000-0008-0000-0E00-00001C000000}"/>
            </a:ext>
          </a:extLst>
        </xdr:cNvPr>
        <xdr:cNvSpPr/>
      </xdr:nvSpPr>
      <xdr:spPr>
        <a:xfrm>
          <a:off x="1477483" y="15994733"/>
          <a:ext cx="1323624" cy="593781"/>
        </a:xfrm>
        <a:prstGeom prst="rect">
          <a:avLst/>
        </a:prstGeom>
        <a:solidFill>
          <a:srgbClr val="4CEEF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Dobro</a:t>
          </a:r>
          <a:endParaRPr lang="es-CR" sz="1400" b="0">
            <a:solidFill>
              <a:sysClr val="windowText" lastClr="000000"/>
            </a:solidFill>
            <a:latin typeface="Corbel" panose="020B0503020204020204" pitchFamily="34" charset="0"/>
          </a:endParaRPr>
        </a:p>
        <a:p>
          <a:pPr algn="ctr"/>
          <a:r>
            <a:rPr lang="es-CR" sz="1400" b="0">
              <a:solidFill>
                <a:sysClr val="windowText" lastClr="000000"/>
              </a:solidFill>
              <a:latin typeface="Corbel" panose="020B0503020204020204" pitchFamily="34" charset="0"/>
            </a:rPr>
            <a:t>5</a:t>
          </a:r>
        </a:p>
      </xdr:txBody>
    </xdr:sp>
    <xdr:clientData/>
  </xdr:twoCellAnchor>
  <xdr:twoCellAnchor editAs="absolute">
    <xdr:from>
      <xdr:col>3</xdr:col>
      <xdr:colOff>454030</xdr:colOff>
      <xdr:row>81</xdr:row>
      <xdr:rowOff>168157</xdr:rowOff>
    </xdr:from>
    <xdr:to>
      <xdr:col>5</xdr:col>
      <xdr:colOff>629407</xdr:colOff>
      <xdr:row>84</xdr:row>
      <xdr:rowOff>133123</xdr:rowOff>
    </xdr:to>
    <xdr:sp macro="" textlink="">
      <xdr:nvSpPr>
        <xdr:cNvPr id="29" name="Rectángulo 28">
          <a:extLst>
            <a:ext uri="{FF2B5EF4-FFF2-40B4-BE49-F238E27FC236}">
              <a16:creationId xmlns:a16="http://schemas.microsoft.com/office/drawing/2014/main" id="{00000000-0008-0000-0E00-00001D000000}"/>
            </a:ext>
          </a:extLst>
        </xdr:cNvPr>
        <xdr:cNvSpPr/>
      </xdr:nvSpPr>
      <xdr:spPr>
        <a:xfrm>
          <a:off x="2740030" y="15995560"/>
          <a:ext cx="1699377" cy="593781"/>
        </a:xfrm>
        <a:prstGeom prst="rect">
          <a:avLst/>
        </a:prstGeom>
        <a:solidFill>
          <a:srgbClr val="B6EEF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Zadovoljavajuće</a:t>
          </a:r>
          <a:endParaRPr lang="es-CR" sz="1400" b="0">
            <a:solidFill>
              <a:sysClr val="windowText" lastClr="000000"/>
            </a:solidFill>
            <a:latin typeface="Corbel" panose="020B0503020204020204" pitchFamily="34" charset="0"/>
          </a:endParaRPr>
        </a:p>
        <a:p>
          <a:pPr algn="ctr"/>
          <a:r>
            <a:rPr lang="es-CR" sz="1400" b="0">
              <a:solidFill>
                <a:sysClr val="windowText" lastClr="000000"/>
              </a:solidFill>
              <a:latin typeface="Corbel" panose="020B0503020204020204" pitchFamily="34" charset="0"/>
            </a:rPr>
            <a:t>4</a:t>
          </a:r>
        </a:p>
      </xdr:txBody>
    </xdr:sp>
    <xdr:clientData/>
  </xdr:twoCellAnchor>
  <xdr:twoCellAnchor editAs="absolute">
    <xdr:from>
      <xdr:col>5</xdr:col>
      <xdr:colOff>551716</xdr:colOff>
      <xdr:row>81</xdr:row>
      <xdr:rowOff>173713</xdr:rowOff>
    </xdr:from>
    <xdr:to>
      <xdr:col>8</xdr:col>
      <xdr:colOff>74630</xdr:colOff>
      <xdr:row>84</xdr:row>
      <xdr:rowOff>136774</xdr:rowOff>
    </xdr:to>
    <xdr:sp macro="" textlink="">
      <xdr:nvSpPr>
        <xdr:cNvPr id="30" name="Rectángulo 29">
          <a:extLst>
            <a:ext uri="{FF2B5EF4-FFF2-40B4-BE49-F238E27FC236}">
              <a16:creationId xmlns:a16="http://schemas.microsoft.com/office/drawing/2014/main" id="{00000000-0008-0000-0E00-00001E000000}"/>
            </a:ext>
          </a:extLst>
        </xdr:cNvPr>
        <xdr:cNvSpPr/>
      </xdr:nvSpPr>
      <xdr:spPr>
        <a:xfrm>
          <a:off x="4373146" y="15993496"/>
          <a:ext cx="1797484" cy="593781"/>
        </a:xfrm>
        <a:prstGeom prst="rect">
          <a:avLst/>
        </a:prstGeom>
        <a:solidFill>
          <a:schemeClr val="accent3">
            <a:lumMod val="20000"/>
            <a:lumOff val="80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Nezadovoljavajuće</a:t>
          </a:r>
          <a:endParaRPr lang="es-CR" sz="1400" b="0">
            <a:solidFill>
              <a:sysClr val="windowText" lastClr="000000"/>
            </a:solidFill>
            <a:latin typeface="Corbel" panose="020B0503020204020204" pitchFamily="34" charset="0"/>
          </a:endParaRPr>
        </a:p>
        <a:p>
          <a:pPr algn="ctr"/>
          <a:r>
            <a:rPr lang="es-CR" sz="1400" b="0">
              <a:solidFill>
                <a:sysClr val="windowText" lastClr="000000"/>
              </a:solidFill>
              <a:latin typeface="Corbel" panose="020B0503020204020204" pitchFamily="34" charset="0"/>
            </a:rPr>
            <a:t>3</a:t>
          </a:r>
        </a:p>
      </xdr:txBody>
    </xdr:sp>
    <xdr:clientData/>
  </xdr:twoCellAnchor>
  <xdr:twoCellAnchor editAs="absolute">
    <xdr:from>
      <xdr:col>7</xdr:col>
      <xdr:colOff>663089</xdr:colOff>
      <xdr:row>81</xdr:row>
      <xdr:rowOff>167686</xdr:rowOff>
    </xdr:from>
    <xdr:to>
      <xdr:col>10</xdr:col>
      <xdr:colOff>91854</xdr:colOff>
      <xdr:row>84</xdr:row>
      <xdr:rowOff>132652</xdr:rowOff>
    </xdr:to>
    <xdr:sp macro="" textlink="">
      <xdr:nvSpPr>
        <xdr:cNvPr id="32" name="Rectángulo 31">
          <a:extLst>
            <a:ext uri="{FF2B5EF4-FFF2-40B4-BE49-F238E27FC236}">
              <a16:creationId xmlns:a16="http://schemas.microsoft.com/office/drawing/2014/main" id="{00000000-0008-0000-0E00-000020000000}"/>
            </a:ext>
          </a:extLst>
        </xdr:cNvPr>
        <xdr:cNvSpPr/>
      </xdr:nvSpPr>
      <xdr:spPr>
        <a:xfrm>
          <a:off x="6130522" y="15713480"/>
          <a:ext cx="1774400" cy="595438"/>
        </a:xfrm>
        <a:prstGeom prst="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Neadekvatno</a:t>
          </a:r>
          <a:endParaRPr lang="es-CR" sz="1400" b="0">
            <a:solidFill>
              <a:sysClr val="windowText" lastClr="000000"/>
            </a:solidFill>
            <a:latin typeface="Corbel" panose="020B0503020204020204" pitchFamily="34" charset="0"/>
          </a:endParaRPr>
        </a:p>
        <a:p>
          <a:pPr algn="ctr"/>
          <a:r>
            <a:rPr lang="es-CR" sz="1400" b="0">
              <a:solidFill>
                <a:sysClr val="windowText" lastClr="000000"/>
              </a:solidFill>
              <a:latin typeface="Corbel" panose="020B0503020204020204" pitchFamily="34" charset="0"/>
            </a:rPr>
            <a:t>2</a:t>
          </a:r>
        </a:p>
      </xdr:txBody>
    </xdr:sp>
    <xdr:clientData/>
  </xdr:twoCellAnchor>
  <xdr:twoCellAnchor editAs="absolute">
    <xdr:from>
      <xdr:col>9</xdr:col>
      <xdr:colOff>670229</xdr:colOff>
      <xdr:row>81</xdr:row>
      <xdr:rowOff>173877</xdr:rowOff>
    </xdr:from>
    <xdr:to>
      <xdr:col>13</xdr:col>
      <xdr:colOff>60546</xdr:colOff>
      <xdr:row>84</xdr:row>
      <xdr:rowOff>136938</xdr:rowOff>
    </xdr:to>
    <xdr:sp macro="" textlink="">
      <xdr:nvSpPr>
        <xdr:cNvPr id="31" name="Rectángulo 30">
          <a:extLst>
            <a:ext uri="{FF2B5EF4-FFF2-40B4-BE49-F238E27FC236}">
              <a16:creationId xmlns:a16="http://schemas.microsoft.com/office/drawing/2014/main" id="{00000000-0008-0000-0E00-00001F000000}"/>
            </a:ext>
          </a:extLst>
        </xdr:cNvPr>
        <xdr:cNvSpPr/>
      </xdr:nvSpPr>
      <xdr:spPr>
        <a:xfrm>
          <a:off x="7699513" y="15712051"/>
          <a:ext cx="2186609" cy="595438"/>
        </a:xfrm>
        <a:prstGeom prst="rect">
          <a:avLst/>
        </a:prstGeom>
        <a:solidFill>
          <a:schemeClr val="bg2">
            <a:lumMod val="50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400" b="0">
              <a:solidFill>
                <a:sysClr val="windowText" lastClr="000000"/>
              </a:solidFill>
              <a:latin typeface="Corbel" panose="020B0503020204020204" pitchFamily="34" charset="0"/>
            </a:rPr>
            <a:t>Izrazito</a:t>
          </a:r>
          <a:r>
            <a:rPr lang="hr-HR" sz="1400" b="0" baseline="0">
              <a:solidFill>
                <a:sysClr val="windowText" lastClr="000000"/>
              </a:solidFill>
              <a:latin typeface="Corbel" panose="020B0503020204020204" pitchFamily="34" charset="0"/>
            </a:rPr>
            <a:t> nezadovoljavajuće</a:t>
          </a:r>
          <a:endParaRPr lang="es-CR" sz="1400" b="0">
            <a:solidFill>
              <a:sysClr val="windowText" lastClr="000000"/>
            </a:solidFill>
            <a:latin typeface="Corbel" panose="020B0503020204020204" pitchFamily="34" charset="0"/>
          </a:endParaRPr>
        </a:p>
        <a:p>
          <a:pPr algn="ctr"/>
          <a:r>
            <a:rPr lang="es-CR" sz="1400" b="0">
              <a:solidFill>
                <a:sysClr val="windowText" lastClr="000000"/>
              </a:solidFill>
              <a:latin typeface="Corbel" panose="020B0503020204020204" pitchFamily="34" charset="0"/>
            </a:rPr>
            <a:t>1</a:t>
          </a:r>
        </a:p>
      </xdr:txBody>
    </xdr:sp>
    <xdr:clientData/>
  </xdr:twoCellAnchor>
  <xdr:twoCellAnchor>
    <xdr:from>
      <xdr:col>5</xdr:col>
      <xdr:colOff>228179</xdr:colOff>
      <xdr:row>80</xdr:row>
      <xdr:rowOff>46066</xdr:rowOff>
    </xdr:from>
    <xdr:to>
      <xdr:col>7</xdr:col>
      <xdr:colOff>544578</xdr:colOff>
      <xdr:row>81</xdr:row>
      <xdr:rowOff>123448</xdr:rowOff>
    </xdr:to>
    <xdr:sp macro="" textlink="">
      <xdr:nvSpPr>
        <xdr:cNvPr id="37" name="Rectángulo 36">
          <a:extLst>
            <a:ext uri="{FF2B5EF4-FFF2-40B4-BE49-F238E27FC236}">
              <a16:creationId xmlns:a16="http://schemas.microsoft.com/office/drawing/2014/main" id="{00000000-0008-0000-0E00-000025000000}"/>
            </a:ext>
          </a:extLst>
        </xdr:cNvPr>
        <xdr:cNvSpPr/>
      </xdr:nvSpPr>
      <xdr:spPr>
        <a:xfrm>
          <a:off x="4038179" y="15675349"/>
          <a:ext cx="1840399" cy="2678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solidFill>
                <a:sysClr val="windowText" lastClr="000000"/>
              </a:solidFill>
              <a:latin typeface="Corbel" panose="020B0503020204020204" pitchFamily="34" charset="0"/>
            </a:rPr>
            <a:t>6 </a:t>
          </a:r>
          <a:r>
            <a:rPr lang="hr-HR" sz="1400" b="1">
              <a:solidFill>
                <a:sysClr val="windowText" lastClr="000000"/>
              </a:solidFill>
              <a:latin typeface="Corbel" panose="020B0503020204020204" pitchFamily="34" charset="0"/>
            </a:rPr>
            <a:t>bodovna skala</a:t>
          </a:r>
          <a:endParaRPr lang="es-CR" sz="1400" b="1">
            <a:solidFill>
              <a:sysClr val="windowText" lastClr="000000"/>
            </a:solidFill>
            <a:latin typeface="Corbel" panose="020B0503020204020204" pitchFamily="34" charset="0"/>
          </a:endParaRPr>
        </a:p>
      </xdr:txBody>
    </xdr:sp>
    <xdr:clientData/>
  </xdr:twoCellAnchor>
  <xdr:twoCellAnchor editAs="absolute">
    <xdr:from>
      <xdr:col>2</xdr:col>
      <xdr:colOff>22536</xdr:colOff>
      <xdr:row>79</xdr:row>
      <xdr:rowOff>1813</xdr:rowOff>
    </xdr:from>
    <xdr:to>
      <xdr:col>5</xdr:col>
      <xdr:colOff>228180</xdr:colOff>
      <xdr:row>80</xdr:row>
      <xdr:rowOff>170481</xdr:rowOff>
    </xdr:to>
    <xdr:cxnSp macro="">
      <xdr:nvCxnSpPr>
        <xdr:cNvPr id="42" name="Conector: angular 41">
          <a:extLst>
            <a:ext uri="{FF2B5EF4-FFF2-40B4-BE49-F238E27FC236}">
              <a16:creationId xmlns:a16="http://schemas.microsoft.com/office/drawing/2014/main" id="{00000000-0008-0000-0E00-00002A000000}"/>
            </a:ext>
          </a:extLst>
        </xdr:cNvPr>
        <xdr:cNvCxnSpPr>
          <a:stCxn id="9" idx="2"/>
          <a:endCxn id="37" idx="1"/>
        </xdr:cNvCxnSpPr>
      </xdr:nvCxnSpPr>
      <xdr:spPr>
        <a:xfrm rot="16200000" flipH="1">
          <a:off x="2611388" y="14372973"/>
          <a:ext cx="361939" cy="2491644"/>
        </a:xfrm>
        <a:prstGeom prst="bentConnector2">
          <a:avLst/>
        </a:prstGeom>
        <a:ln>
          <a:solidFill>
            <a:srgbClr val="4CD4E4"/>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editAs="absolute">
    <xdr:from>
      <xdr:col>0</xdr:col>
      <xdr:colOff>211550</xdr:colOff>
      <xdr:row>31</xdr:row>
      <xdr:rowOff>173364</xdr:rowOff>
    </xdr:from>
    <xdr:to>
      <xdr:col>12</xdr:col>
      <xdr:colOff>358730</xdr:colOff>
      <xdr:row>39</xdr:row>
      <xdr:rowOff>76200</xdr:rowOff>
    </xdr:to>
    <xdr:sp macro="" textlink="">
      <xdr:nvSpPr>
        <xdr:cNvPr id="33" name="Rectángulo 32">
          <a:extLst>
            <a:ext uri="{FF2B5EF4-FFF2-40B4-BE49-F238E27FC236}">
              <a16:creationId xmlns:a16="http://schemas.microsoft.com/office/drawing/2014/main" id="{00000000-0008-0000-0E00-000021000000}"/>
            </a:ext>
          </a:extLst>
        </xdr:cNvPr>
        <xdr:cNvSpPr/>
      </xdr:nvSpPr>
      <xdr:spPr>
        <a:xfrm>
          <a:off x="203930" y="6285965"/>
          <a:ext cx="9560057" cy="1551749"/>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vi-VN"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Detaljna usklađenost s kriterijima SECAP-a</a:t>
          </a:r>
          <a:endParaRPr kumimoji="0" lang="es-CR"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a:p>
          <a:pPr algn="ctr"/>
          <a:endParaRPr lang="es-CR" sz="1800" b="0">
            <a:solidFill>
              <a:sysClr val="windowText" lastClr="000000"/>
            </a:solidFill>
            <a:latin typeface="Corbel" panose="020B05030202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vi-VN"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Detaljnija procjena usklađenosti </a:t>
          </a:r>
          <a:r>
            <a:rPr kumimoji="0" lang="vi-VN"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daje uvid u specifične </a:t>
          </a:r>
          <a:r>
            <a:rPr kumimoji="0" lang="hr-HR"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dijelove</a:t>
          </a:r>
          <a:r>
            <a:rPr kumimoji="0" lang="vi-VN"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SECAP-a. Brojevi </a:t>
          </a:r>
          <a:r>
            <a:rPr kumimoji="0" lang="hr-HR"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u</a:t>
          </a:r>
          <a:r>
            <a:rPr kumimoji="0" lang="vi-VN"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stupcima pokazuju broj kriterija </a:t>
          </a:r>
          <a:r>
            <a:rPr kumimoji="0" lang="vi-VN"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usklađenosti, djelomičn</a:t>
          </a:r>
          <a:r>
            <a:rPr kumimoji="0" lang="hr-HR"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e</a:t>
          </a:r>
          <a:r>
            <a:rPr kumimoji="0" lang="vi-VN"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usklađenosti i neusklađenosti </a:t>
          </a:r>
          <a:r>
            <a:rPr kumimoji="0" lang="vi-VN"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za svak</a:t>
          </a:r>
          <a:r>
            <a:rPr kumimoji="0" lang="hr-HR"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u</a:t>
          </a:r>
          <a:r>
            <a:rPr kumimoji="0" lang="vi-VN"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komponentu.</a:t>
          </a:r>
          <a:endParaRPr kumimoji="0" lang="es-CR" sz="18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1</xdr:col>
      <xdr:colOff>589722</xdr:colOff>
      <xdr:row>86</xdr:row>
      <xdr:rowOff>555</xdr:rowOff>
    </xdr:from>
    <xdr:to>
      <xdr:col>5</xdr:col>
      <xdr:colOff>571494</xdr:colOff>
      <xdr:row>92</xdr:row>
      <xdr:rowOff>1069</xdr:rowOff>
    </xdr:to>
    <xdr:sp macro="" textlink="">
      <xdr:nvSpPr>
        <xdr:cNvPr id="41" name="Rectángulo 40">
          <a:extLst>
            <a:ext uri="{FF2B5EF4-FFF2-40B4-BE49-F238E27FC236}">
              <a16:creationId xmlns:a16="http://schemas.microsoft.com/office/drawing/2014/main" id="{00000000-0008-0000-0E00-000029000000}"/>
            </a:ext>
          </a:extLst>
        </xdr:cNvPr>
        <xdr:cNvSpPr/>
      </xdr:nvSpPr>
      <xdr:spPr>
        <a:xfrm>
          <a:off x="1371600" y="16552520"/>
          <a:ext cx="3109285" cy="1120323"/>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b="1">
              <a:solidFill>
                <a:sysClr val="windowText" lastClr="000000"/>
              </a:solidFill>
              <a:latin typeface="Corbel" panose="020B0503020204020204" pitchFamily="34" charset="0"/>
              <a:ea typeface="+mn-ea"/>
              <a:cs typeface="+mn-cs"/>
            </a:rPr>
            <a:t>Sveukupna izvedba SECAP-a</a:t>
          </a:r>
          <a:endParaRPr lang="es-CR" sz="1800" b="1">
            <a:solidFill>
              <a:sysClr val="windowText" lastClr="000000"/>
            </a:solidFill>
            <a:latin typeface="Corbel" panose="020B0503020204020204" pitchFamily="34" charset="0"/>
            <a:ea typeface="+mn-ea"/>
            <a:cs typeface="+mn-cs"/>
          </a:endParaRPr>
        </a:p>
      </xdr:txBody>
    </xdr:sp>
    <xdr:clientData/>
  </xdr:twoCellAnchor>
  <xdr:twoCellAnchor editAs="absolute">
    <xdr:from>
      <xdr:col>0</xdr:col>
      <xdr:colOff>227111</xdr:colOff>
      <xdr:row>65</xdr:row>
      <xdr:rowOff>875</xdr:rowOff>
    </xdr:from>
    <xdr:to>
      <xdr:col>12</xdr:col>
      <xdr:colOff>381911</xdr:colOff>
      <xdr:row>68</xdr:row>
      <xdr:rowOff>75276</xdr:rowOff>
    </xdr:to>
    <xdr:sp macro="" textlink="">
      <xdr:nvSpPr>
        <xdr:cNvPr id="48" name="Rectángulo 47">
          <a:extLst>
            <a:ext uri="{FF2B5EF4-FFF2-40B4-BE49-F238E27FC236}">
              <a16:creationId xmlns:a16="http://schemas.microsoft.com/office/drawing/2014/main" id="{00000000-0008-0000-0E00-000030000000}"/>
            </a:ext>
          </a:extLst>
        </xdr:cNvPr>
        <xdr:cNvSpPr/>
      </xdr:nvSpPr>
      <xdr:spPr>
        <a:xfrm>
          <a:off x="227111" y="12712571"/>
          <a:ext cx="9298800" cy="656292"/>
        </a:xfrm>
        <a:prstGeom prst="rect">
          <a:avLst/>
        </a:prstGeom>
        <a:solidFill>
          <a:srgbClr val="B6EEF4"/>
        </a:solid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0" lang="es-CR"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Dodatno, izvedba SECAP-a ocjenjuje se prema 6 kriterija ocjenjivanja</a:t>
          </a:r>
          <a:endParaRPr lang="es-CR" sz="1800" b="0" baseline="0">
            <a:solidFill>
              <a:sysClr val="windowText" lastClr="000000"/>
            </a:solidFill>
            <a:effectLst/>
            <a:latin typeface="Corbel" panose="020B0503020204020204" pitchFamily="34" charset="0"/>
            <a:ea typeface="+mn-ea"/>
            <a:cs typeface="+mn-cs"/>
          </a:endParaRPr>
        </a:p>
      </xdr:txBody>
    </xdr:sp>
    <xdr:clientData/>
  </xdr:twoCellAnchor>
  <xdr:twoCellAnchor editAs="absolute">
    <xdr:from>
      <xdr:col>0</xdr:col>
      <xdr:colOff>209471</xdr:colOff>
      <xdr:row>94</xdr:row>
      <xdr:rowOff>150325</xdr:rowOff>
    </xdr:from>
    <xdr:to>
      <xdr:col>12</xdr:col>
      <xdr:colOff>360461</xdr:colOff>
      <xdr:row>97</xdr:row>
      <xdr:rowOff>169225</xdr:rowOff>
    </xdr:to>
    <xdr:sp macro="" textlink="">
      <xdr:nvSpPr>
        <xdr:cNvPr id="63" name="Rectángulo 62">
          <a:extLst>
            <a:ext uri="{FF2B5EF4-FFF2-40B4-BE49-F238E27FC236}">
              <a16:creationId xmlns:a16="http://schemas.microsoft.com/office/drawing/2014/main" id="{00000000-0008-0000-0E00-00003F000000}"/>
            </a:ext>
          </a:extLst>
        </xdr:cNvPr>
        <xdr:cNvSpPr/>
      </xdr:nvSpPr>
      <xdr:spPr>
        <a:xfrm>
          <a:off x="217091" y="17685290"/>
          <a:ext cx="9621529" cy="556782"/>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8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Individualna izvedba za svaki kriterij ocjenjivanja</a:t>
          </a:r>
        </a:p>
      </xdr:txBody>
    </xdr:sp>
    <xdr:clientData/>
  </xdr:twoCellAnchor>
  <xdr:twoCellAnchor editAs="absolute">
    <xdr:from>
      <xdr:col>11</xdr:col>
      <xdr:colOff>264849</xdr:colOff>
      <xdr:row>120</xdr:row>
      <xdr:rowOff>73877</xdr:rowOff>
    </xdr:from>
    <xdr:to>
      <xdr:col>12</xdr:col>
      <xdr:colOff>285955</xdr:colOff>
      <xdr:row>122</xdr:row>
      <xdr:rowOff>149774</xdr:rowOff>
    </xdr:to>
    <xdr:pic>
      <xdr:nvPicPr>
        <xdr:cNvPr id="65" name="Imagen 64">
          <a:extLst>
            <a:ext uri="{FF2B5EF4-FFF2-40B4-BE49-F238E27FC236}">
              <a16:creationId xmlns:a16="http://schemas.microsoft.com/office/drawing/2014/main" id="{00000000-0008-0000-0E00-000041000000}"/>
            </a:ext>
          </a:extLst>
        </xdr:cNvPr>
        <xdr:cNvPicPr>
          <a:picLocks noChangeAspect="1"/>
        </xdr:cNvPicPr>
      </xdr:nvPicPr>
      <xdr:blipFill rotWithShape="1">
        <a:blip xmlns:r="http://schemas.openxmlformats.org/officeDocument/2006/relationships" r:embed="rId4"/>
        <a:srcRect l="6269" t="6395" r="7850" b="12301"/>
        <a:stretch/>
      </xdr:blipFill>
      <xdr:spPr>
        <a:xfrm>
          <a:off x="8886335" y="22988306"/>
          <a:ext cx="789637" cy="446011"/>
        </a:xfrm>
        <a:prstGeom prst="rect">
          <a:avLst/>
        </a:prstGeom>
      </xdr:spPr>
    </xdr:pic>
    <xdr:clientData/>
  </xdr:twoCellAnchor>
  <xdr:twoCellAnchor editAs="absolute">
    <xdr:from>
      <xdr:col>6</xdr:col>
      <xdr:colOff>304512</xdr:colOff>
      <xdr:row>68</xdr:row>
      <xdr:rowOff>75275</xdr:rowOff>
    </xdr:from>
    <xdr:to>
      <xdr:col>7</xdr:col>
      <xdr:colOff>555446</xdr:colOff>
      <xdr:row>70</xdr:row>
      <xdr:rowOff>98948</xdr:rowOff>
    </xdr:to>
    <xdr:cxnSp macro="">
      <xdr:nvCxnSpPr>
        <xdr:cNvPr id="6" name="Conector: angular 5">
          <a:extLst>
            <a:ext uri="{FF2B5EF4-FFF2-40B4-BE49-F238E27FC236}">
              <a16:creationId xmlns:a16="http://schemas.microsoft.com/office/drawing/2014/main" id="{00000000-0008-0000-0E00-000006000000}"/>
            </a:ext>
          </a:extLst>
        </xdr:cNvPr>
        <xdr:cNvCxnSpPr>
          <a:stCxn id="48" idx="2"/>
          <a:endCxn id="20" idx="0"/>
        </xdr:cNvCxnSpPr>
      </xdr:nvCxnSpPr>
      <xdr:spPr>
        <a:xfrm rot="16200000" flipH="1">
          <a:off x="5176832" y="13068542"/>
          <a:ext cx="404673" cy="1005314"/>
        </a:xfrm>
        <a:prstGeom prst="bentConnector3">
          <a:avLst>
            <a:gd name="adj1" fmla="val 50000"/>
          </a:avLst>
        </a:prstGeom>
        <a:ln w="19050">
          <a:solidFill>
            <a:srgbClr val="4CD4E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96022</xdr:colOff>
      <xdr:row>68</xdr:row>
      <xdr:rowOff>75277</xdr:rowOff>
    </xdr:from>
    <xdr:to>
      <xdr:col>6</xdr:col>
      <xdr:colOff>304511</xdr:colOff>
      <xdr:row>70</xdr:row>
      <xdr:rowOff>98009</xdr:rowOff>
    </xdr:to>
    <xdr:cxnSp macro="">
      <xdr:nvCxnSpPr>
        <xdr:cNvPr id="10" name="Conector: angular 9">
          <a:extLst>
            <a:ext uri="{FF2B5EF4-FFF2-40B4-BE49-F238E27FC236}">
              <a16:creationId xmlns:a16="http://schemas.microsoft.com/office/drawing/2014/main" id="{00000000-0008-0000-0E00-00000A000000}"/>
            </a:ext>
          </a:extLst>
        </xdr:cNvPr>
        <xdr:cNvCxnSpPr>
          <a:stCxn id="48" idx="2"/>
          <a:endCxn id="17" idx="0"/>
        </xdr:cNvCxnSpPr>
      </xdr:nvCxnSpPr>
      <xdr:spPr>
        <a:xfrm rot="5400000">
          <a:off x="4193211" y="13081675"/>
          <a:ext cx="396112" cy="970489"/>
        </a:xfrm>
        <a:prstGeom prst="bentConnector3">
          <a:avLst/>
        </a:prstGeom>
        <a:ln w="19050">
          <a:solidFill>
            <a:srgbClr val="4CD4E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190499</xdr:colOff>
      <xdr:row>3</xdr:row>
      <xdr:rowOff>16405</xdr:rowOff>
    </xdr:from>
    <xdr:to>
      <xdr:col>3</xdr:col>
      <xdr:colOff>666750</xdr:colOff>
      <xdr:row>10</xdr:row>
      <xdr:rowOff>132159</xdr:rowOff>
    </xdr:to>
    <xdr:sp macro="" textlink="" fLocksText="0">
      <xdr:nvSpPr>
        <xdr:cNvPr id="38" name="Rectángulo 37">
          <a:extLst>
            <a:ext uri="{FF2B5EF4-FFF2-40B4-BE49-F238E27FC236}">
              <a16:creationId xmlns:a16="http://schemas.microsoft.com/office/drawing/2014/main" id="{00000000-0008-0000-0E00-000026000000}"/>
            </a:ext>
          </a:extLst>
        </xdr:cNvPr>
        <xdr:cNvSpPr/>
      </xdr:nvSpPr>
      <xdr:spPr>
        <a:xfrm>
          <a:off x="190499" y="595525"/>
          <a:ext cx="2762251" cy="1441634"/>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R" sz="1800" b="0">
            <a:solidFill>
              <a:sysClr val="windowText" lastClr="000000"/>
            </a:solidFill>
            <a:latin typeface="Corbel" panose="020B0503020204020204" pitchFamily="34" charset="0"/>
          </a:endParaRPr>
        </a:p>
      </xdr:txBody>
    </xdr:sp>
    <xdr:clientData fLocksWithSheet="0"/>
  </xdr:twoCellAnchor>
  <xdr:twoCellAnchor>
    <xdr:from>
      <xdr:col>5</xdr:col>
      <xdr:colOff>571494</xdr:colOff>
      <xdr:row>89</xdr:row>
      <xdr:rowOff>4125</xdr:rowOff>
    </xdr:from>
    <xdr:to>
      <xdr:col>6</xdr:col>
      <xdr:colOff>748393</xdr:colOff>
      <xdr:row>89</xdr:row>
      <xdr:rowOff>4954</xdr:rowOff>
    </xdr:to>
    <xdr:cxnSp macro="">
      <xdr:nvCxnSpPr>
        <xdr:cNvPr id="23" name="Conector recto de flecha 22">
          <a:extLst>
            <a:ext uri="{FF2B5EF4-FFF2-40B4-BE49-F238E27FC236}">
              <a16:creationId xmlns:a16="http://schemas.microsoft.com/office/drawing/2014/main" id="{00000000-0008-0000-0E00-000017000000}"/>
            </a:ext>
          </a:extLst>
        </xdr:cNvPr>
        <xdr:cNvCxnSpPr>
          <a:stCxn id="41" idx="3"/>
        </xdr:cNvCxnSpPr>
      </xdr:nvCxnSpPr>
      <xdr:spPr>
        <a:xfrm>
          <a:off x="4480885" y="17112682"/>
          <a:ext cx="958778" cy="829"/>
        </a:xfrm>
        <a:prstGeom prst="straightConnector1">
          <a:avLst/>
        </a:prstGeom>
        <a:ln w="19050">
          <a:solidFill>
            <a:srgbClr val="4CD4E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10</xdr:col>
      <xdr:colOff>174173</xdr:colOff>
      <xdr:row>120</xdr:row>
      <xdr:rowOff>171824</xdr:rowOff>
    </xdr:from>
    <xdr:to>
      <xdr:col>11</xdr:col>
      <xdr:colOff>173671</xdr:colOff>
      <xdr:row>122</xdr:row>
      <xdr:rowOff>115235</xdr:rowOff>
    </xdr:to>
    <xdr:pic>
      <xdr:nvPicPr>
        <xdr:cNvPr id="35" name="Imagen 34">
          <a:extLst>
            <a:ext uri="{FF2B5EF4-FFF2-40B4-BE49-F238E27FC236}">
              <a16:creationId xmlns:a16="http://schemas.microsoft.com/office/drawing/2014/main" id="{00000000-0008-0000-0E00-000023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544" t="28759" r="753" b="28340"/>
        <a:stretch/>
      </xdr:blipFill>
      <xdr:spPr bwMode="auto">
        <a:xfrm>
          <a:off x="8011887" y="23071013"/>
          <a:ext cx="783270" cy="328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1</xdr:col>
      <xdr:colOff>34787</xdr:colOff>
      <xdr:row>1</xdr:row>
      <xdr:rowOff>130864</xdr:rowOff>
    </xdr:from>
    <xdr:to>
      <xdr:col>8</xdr:col>
      <xdr:colOff>568787</xdr:colOff>
      <xdr:row>16</xdr:row>
      <xdr:rowOff>187772</xdr:rowOff>
    </xdr:to>
    <xdr:sp macro="" textlink="">
      <xdr:nvSpPr>
        <xdr:cNvPr id="11" name="Rectángulo 10">
          <a:extLst>
            <a:ext uri="{FF2B5EF4-FFF2-40B4-BE49-F238E27FC236}">
              <a16:creationId xmlns:a16="http://schemas.microsoft.com/office/drawing/2014/main" id="{00000000-0008-0000-0F00-00000B000000}"/>
            </a:ext>
          </a:extLst>
        </xdr:cNvPr>
        <xdr:cNvSpPr/>
      </xdr:nvSpPr>
      <xdr:spPr>
        <a:xfrm>
          <a:off x="598004" y="316394"/>
          <a:ext cx="6007148" cy="291937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2800" b="1" i="0" u="none" strike="noStrike" kern="0" cap="none" spc="0" normalizeH="0" baseline="0" noProof="0">
              <a:ln>
                <a:noFill/>
              </a:ln>
              <a:solidFill>
                <a:prstClr val="white"/>
              </a:solidFill>
              <a:effectLst/>
              <a:uLnTx/>
              <a:uFillTx/>
              <a:latin typeface="Corbel" panose="020B0503020204020204" pitchFamily="34" charset="0"/>
              <a:ea typeface="+mn-ea"/>
              <a:cs typeface="+mn-cs"/>
            </a:rPr>
            <a:t>Alat za evaluaciju </a:t>
          </a:r>
          <a:r>
            <a:rPr kumimoji="0" lang="es-CR" sz="2800" b="1" i="0" u="none" strike="noStrike" kern="0" cap="none" spc="0" normalizeH="0" baseline="0" noProof="0">
              <a:ln>
                <a:noFill/>
              </a:ln>
              <a:solidFill>
                <a:prstClr val="white"/>
              </a:solidFill>
              <a:effectLst/>
              <a:uLnTx/>
              <a:uFillTx/>
              <a:latin typeface="Corbel" panose="020B0503020204020204" pitchFamily="34" charset="0"/>
              <a:ea typeface="+mn-ea"/>
              <a:cs typeface="+mn-cs"/>
            </a:rPr>
            <a:t>SECAP</a:t>
          </a:r>
          <a:r>
            <a:rPr kumimoji="0" lang="hr-HR" sz="2800" b="1" i="0" u="none" strike="noStrike" kern="0" cap="none" spc="0" normalizeH="0" baseline="0" noProof="0">
              <a:ln>
                <a:noFill/>
              </a:ln>
              <a:solidFill>
                <a:prstClr val="white"/>
              </a:solidFill>
              <a:effectLst/>
              <a:uLnTx/>
              <a:uFillTx/>
              <a:latin typeface="Corbel" panose="020B0503020204020204" pitchFamily="34" charset="0"/>
              <a:ea typeface="+mn-ea"/>
              <a:cs typeface="+mn-cs"/>
            </a:rPr>
            <a:t>-a</a:t>
          </a:r>
          <a:br>
            <a:rPr kumimoji="0" lang="es-CR" sz="1800" b="0" i="0" u="none" strike="noStrike" kern="0" cap="none" spc="0" normalizeH="0" baseline="0" noProof="0">
              <a:ln>
                <a:noFill/>
              </a:ln>
              <a:solidFill>
                <a:prstClr val="white"/>
              </a:solidFill>
              <a:effectLst/>
              <a:uLnTx/>
              <a:uFillTx/>
              <a:latin typeface="Corbel" panose="020B0503020204020204" pitchFamily="34" charset="0"/>
              <a:ea typeface="+mn-ea"/>
              <a:cs typeface="+mn-cs"/>
            </a:rPr>
          </a:br>
          <a:br>
            <a:rPr kumimoji="0" lang="es-CR" sz="1800" b="0" i="0" u="none" strike="noStrike" kern="0" cap="none" spc="0" normalizeH="0" baseline="0" noProof="0">
              <a:ln>
                <a:noFill/>
              </a:ln>
              <a:solidFill>
                <a:prstClr val="white"/>
              </a:solidFill>
              <a:effectLst/>
              <a:uLnTx/>
              <a:uFillTx/>
              <a:latin typeface="Corbel" panose="020B0503020204020204" pitchFamily="34" charset="0"/>
              <a:ea typeface="+mn-ea"/>
              <a:cs typeface="+mn-cs"/>
            </a:rPr>
          </a:br>
          <a:r>
            <a:rPr kumimoji="0" lang="hr-H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Razvijeno od strane </a:t>
          </a:r>
          <a:r>
            <a:rPr kumimoji="0" lang="es-CR" sz="1600" b="1" i="0" u="none" strike="noStrike" kern="0" cap="none" spc="0" normalizeH="0" baseline="0" noProof="0">
              <a:ln>
                <a:noFill/>
              </a:ln>
              <a:solidFill>
                <a:prstClr val="white"/>
              </a:solidFill>
              <a:effectLst/>
              <a:uLnTx/>
              <a:uFillTx/>
              <a:latin typeface="Corbel" panose="020B0503020204020204" pitchFamily="34" charset="0"/>
              <a:ea typeface="+mn-ea"/>
              <a:cs typeface="+mn-cs"/>
            </a:rPr>
            <a:t>Climate Alliance </a:t>
          </a:r>
          <a:r>
            <a:rPr kumimoji="0" lang="hr-H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za potrebe projekta</a:t>
          </a:r>
          <a:r>
            <a:rPr kumimoji="0" lang="es-C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 </a:t>
          </a:r>
          <a:r>
            <a:rPr kumimoji="0" lang="es-CR" sz="1600" b="1" i="0" u="none" strike="noStrike" kern="0" cap="none" spc="0" normalizeH="0" baseline="0" noProof="0">
              <a:ln>
                <a:noFill/>
              </a:ln>
              <a:solidFill>
                <a:prstClr val="white"/>
              </a:solidFill>
              <a:effectLst/>
              <a:uLnTx/>
              <a:uFillTx/>
              <a:latin typeface="Corbel" panose="020B0503020204020204" pitchFamily="34" charset="0"/>
              <a:ea typeface="+mn-ea"/>
              <a:cs typeface="+mn-cs"/>
            </a:rPr>
            <a:t>CESEEU</a:t>
          </a:r>
          <a:r>
            <a:rPr kumimoji="0" lang="es-C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Za dodatna pitanja i informacije obratite se</a:t>
          </a:r>
          <a:r>
            <a:rPr kumimoji="0" lang="es-CR" sz="1600" b="0" i="0" u="none" strike="noStrike" kern="0" cap="none" spc="0" normalizeH="0" baseline="0" noProof="0">
              <a:ln>
                <a:noFill/>
              </a:ln>
              <a:solidFill>
                <a:prstClr val="white"/>
              </a:solidFill>
              <a:effectLst/>
              <a:uLnTx/>
              <a:uFillTx/>
              <a:latin typeface="Corbel" panose="020B0503020204020204" pitchFamily="34" charset="0"/>
              <a:ea typeface="+mn-ea"/>
              <a:cs typeface="+mn-cs"/>
            </a:rPr>
            <a:t>:</a:t>
          </a:r>
        </a:p>
        <a:p>
          <a:pPr algn="ctr"/>
          <a:br>
            <a:rPr lang="es-CR" sz="1800">
              <a:solidFill>
                <a:schemeClr val="bg1"/>
              </a:solidFill>
              <a:latin typeface="Corbel" panose="020B0503020204020204" pitchFamily="34" charset="0"/>
            </a:rPr>
          </a:br>
          <a:r>
            <a:rPr lang="es-CR" sz="1400">
              <a:solidFill>
                <a:schemeClr val="bg1"/>
              </a:solidFill>
              <a:latin typeface="Corbel" panose="020B0503020204020204" pitchFamily="34" charset="0"/>
            </a:rPr>
            <a:t>Miguel Morcillo, Andrea</a:t>
          </a:r>
          <a:r>
            <a:rPr lang="es-CR" sz="1400" baseline="0">
              <a:solidFill>
                <a:schemeClr val="bg1"/>
              </a:solidFill>
              <a:latin typeface="Corbel" panose="020B0503020204020204" pitchFamily="34" charset="0"/>
            </a:rPr>
            <a:t> Carosi</a:t>
          </a:r>
          <a:r>
            <a:rPr lang="es-CR" sz="1400">
              <a:solidFill>
                <a:schemeClr val="bg1"/>
              </a:solidFill>
              <a:latin typeface="Corbel" panose="020B0503020204020204" pitchFamily="34" charset="0"/>
            </a:rPr>
            <a:t> | Climate Alliance</a:t>
          </a:r>
          <a:br>
            <a:rPr lang="es-CR" sz="1400">
              <a:solidFill>
                <a:schemeClr val="bg1"/>
              </a:solidFill>
              <a:latin typeface="Corbel" panose="020B0503020204020204" pitchFamily="34" charset="0"/>
            </a:rPr>
          </a:br>
          <a:r>
            <a:rPr lang="es-CR" sz="1400" b="0" i="0">
              <a:solidFill>
                <a:schemeClr val="lt1"/>
              </a:solidFill>
              <a:effectLst/>
              <a:latin typeface="Corbel" panose="020B0503020204020204" pitchFamily="34" charset="0"/>
              <a:ea typeface="+mn-ea"/>
              <a:cs typeface="+mn-cs"/>
            </a:rPr>
            <a:t>m.morcillo@climatealliance.org, a.carosi@climatealliance.org</a:t>
          </a:r>
          <a:endParaRPr lang="es-CR" sz="1400">
            <a:solidFill>
              <a:schemeClr val="bg1"/>
            </a:solidFill>
            <a:latin typeface="Corbel" panose="020B0503020204020204" pitchFamily="34" charset="0"/>
          </a:endParaRPr>
        </a:p>
        <a:p>
          <a:pPr algn="ctr"/>
          <a:br>
            <a:rPr lang="es-CR" sz="1400">
              <a:solidFill>
                <a:schemeClr val="bg1"/>
              </a:solidFill>
              <a:latin typeface="Corbel" panose="020B0503020204020204" pitchFamily="34" charset="0"/>
            </a:rPr>
          </a:br>
          <a:r>
            <a:rPr lang="es-CR" sz="1400">
              <a:solidFill>
                <a:schemeClr val="bg1"/>
              </a:solidFill>
              <a:latin typeface="Corbel" panose="020B0503020204020204" pitchFamily="34" charset="0"/>
            </a:rPr>
            <a:t>Josué Arrieta Solís</a:t>
          </a:r>
          <a:br>
            <a:rPr lang="es-CR" sz="1400">
              <a:solidFill>
                <a:schemeClr val="bg1"/>
              </a:solidFill>
              <a:latin typeface="Corbel" panose="020B0503020204020204" pitchFamily="34" charset="0"/>
            </a:rPr>
          </a:br>
          <a:r>
            <a:rPr lang="es-CR" sz="1400">
              <a:solidFill>
                <a:schemeClr val="bg1"/>
              </a:solidFill>
              <a:latin typeface="Corbel" panose="020B0503020204020204" pitchFamily="34" charset="0"/>
            </a:rPr>
            <a:t>josuearrisolis@gmail.com</a:t>
          </a:r>
        </a:p>
      </xdr:txBody>
    </xdr:sp>
    <xdr:clientData/>
  </xdr:twoCellAnchor>
  <xdr:twoCellAnchor editAs="oneCell">
    <xdr:from>
      <xdr:col>3</xdr:col>
      <xdr:colOff>758128</xdr:colOff>
      <xdr:row>13</xdr:row>
      <xdr:rowOff>79741</xdr:rowOff>
    </xdr:from>
    <xdr:to>
      <xdr:col>5</xdr:col>
      <xdr:colOff>567297</xdr:colOff>
      <xdr:row>13</xdr:row>
      <xdr:rowOff>79741</xdr:rowOff>
    </xdr:to>
    <xdr:cxnSp macro="">
      <xdr:nvCxnSpPr>
        <xdr:cNvPr id="5" name="Conector recto 4">
          <a:extLst>
            <a:ext uri="{FF2B5EF4-FFF2-40B4-BE49-F238E27FC236}">
              <a16:creationId xmlns:a16="http://schemas.microsoft.com/office/drawing/2014/main" id="{00000000-0008-0000-0F00-000005000000}"/>
            </a:ext>
          </a:extLst>
        </xdr:cNvPr>
        <xdr:cNvCxnSpPr/>
      </xdr:nvCxnSpPr>
      <xdr:spPr>
        <a:xfrm>
          <a:off x="2885102" y="2544645"/>
          <a:ext cx="1372925" cy="0"/>
        </a:xfrm>
        <a:prstGeom prst="line">
          <a:avLst/>
        </a:prstGeom>
        <a:ln>
          <a:solidFill>
            <a:schemeClr val="bg1"/>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absolute">
    <xdr:from>
      <xdr:col>9</xdr:col>
      <xdr:colOff>92765</xdr:colOff>
      <xdr:row>0</xdr:row>
      <xdr:rowOff>19878</xdr:rowOff>
    </xdr:from>
    <xdr:to>
      <xdr:col>10</xdr:col>
      <xdr:colOff>496955</xdr:colOff>
      <xdr:row>5</xdr:row>
      <xdr:rowOff>159799</xdr:rowOff>
    </xdr:to>
    <xdr:pic>
      <xdr:nvPicPr>
        <xdr:cNvPr id="7" name="Imagen 2">
          <a:hlinkClick xmlns:r="http://schemas.openxmlformats.org/officeDocument/2006/relationships" r:id="rId1"/>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911008" y="19878"/>
          <a:ext cx="1186069" cy="1107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139550</xdr:colOff>
      <xdr:row>4</xdr:row>
      <xdr:rowOff>53010</xdr:rowOff>
    </xdr:from>
    <xdr:to>
      <xdr:col>10</xdr:col>
      <xdr:colOff>387112</xdr:colOff>
      <xdr:row>7</xdr:row>
      <xdr:rowOff>106018</xdr:rowOff>
    </xdr:to>
    <xdr:pic>
      <xdr:nvPicPr>
        <xdr:cNvPr id="8" name="Imagen 3">
          <a:hlinkClick xmlns:r="http://schemas.openxmlformats.org/officeDocument/2006/relationships" r:id="rId3"/>
          <a:extLst>
            <a:ext uri="{FF2B5EF4-FFF2-40B4-BE49-F238E27FC236}">
              <a16:creationId xmlns:a16="http://schemas.microsoft.com/office/drawing/2014/main" id="{00000000-0008-0000-0F00-000008000000}"/>
            </a:ext>
          </a:extLst>
        </xdr:cNvPr>
        <xdr:cNvPicPr>
          <a:picLocks noChangeAspect="1"/>
        </xdr:cNvPicPr>
      </xdr:nvPicPr>
      <xdr:blipFill rotWithShape="1">
        <a:blip xmlns:r="http://schemas.openxmlformats.org/officeDocument/2006/relationships" r:embed="rId4"/>
        <a:srcRect l="6269" t="6395" r="7850" b="12301"/>
        <a:stretch/>
      </xdr:blipFill>
      <xdr:spPr>
        <a:xfrm>
          <a:off x="6957793" y="821636"/>
          <a:ext cx="1029441" cy="629478"/>
        </a:xfrm>
        <a:prstGeom prst="rect">
          <a:avLst/>
        </a:prstGeom>
      </xdr:spPr>
    </xdr:pic>
    <xdr:clientData/>
  </xdr:twoCellAnchor>
  <xdr:twoCellAnchor editAs="oneCell">
    <xdr:from>
      <xdr:col>9</xdr:col>
      <xdr:colOff>132523</xdr:colOff>
      <xdr:row>8</xdr:row>
      <xdr:rowOff>16367</xdr:rowOff>
    </xdr:from>
    <xdr:to>
      <xdr:col>10</xdr:col>
      <xdr:colOff>364884</xdr:colOff>
      <xdr:row>10</xdr:row>
      <xdr:rowOff>165651</xdr:rowOff>
    </xdr:to>
    <xdr:pic>
      <xdr:nvPicPr>
        <xdr:cNvPr id="9" name="Picture 8">
          <a:hlinkClick xmlns:r="http://schemas.openxmlformats.org/officeDocument/2006/relationships" r:id="rId5"/>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50766" y="1546993"/>
          <a:ext cx="1014240" cy="520345"/>
        </a:xfrm>
        <a:prstGeom prst="rect">
          <a:avLst/>
        </a:prstGeom>
      </xdr:spPr>
    </xdr:pic>
    <xdr:clientData/>
  </xdr:twoCellAnchor>
  <xdr:twoCellAnchor editAs="absolute">
    <xdr:from>
      <xdr:col>9</xdr:col>
      <xdr:colOff>458251</xdr:colOff>
      <xdr:row>14</xdr:row>
      <xdr:rowOff>98299</xdr:rowOff>
    </xdr:from>
    <xdr:to>
      <xdr:col>10</xdr:col>
      <xdr:colOff>182239</xdr:colOff>
      <xdr:row>16</xdr:row>
      <xdr:rowOff>192156</xdr:rowOff>
    </xdr:to>
    <xdr:pic>
      <xdr:nvPicPr>
        <xdr:cNvPr id="10" name="Imagen 33">
          <a:hlinkClick xmlns:r="http://schemas.openxmlformats.org/officeDocument/2006/relationships" r:id="rId7"/>
          <a:extLst>
            <a:ext uri="{FF2B5EF4-FFF2-40B4-BE49-F238E27FC236}">
              <a16:creationId xmlns:a16="http://schemas.microsoft.com/office/drawing/2014/main" id="{00000000-0008-0000-0F00-00000A000000}"/>
            </a:ext>
          </a:extLst>
        </xdr:cNvPr>
        <xdr:cNvPicPr>
          <a:picLocks noChangeAspect="1"/>
        </xdr:cNvPicPr>
      </xdr:nvPicPr>
      <xdr:blipFill rotWithShape="1">
        <a:blip xmlns:r="http://schemas.openxmlformats.org/officeDocument/2006/relationships" r:embed="rId8"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7276494" y="2761986"/>
          <a:ext cx="505867" cy="478170"/>
        </a:xfrm>
        <a:prstGeom prst="rect">
          <a:avLst/>
        </a:prstGeom>
      </xdr:spPr>
    </xdr:pic>
    <xdr:clientData/>
  </xdr:twoCellAnchor>
  <xdr:twoCellAnchor editAs="oneCell">
    <xdr:from>
      <xdr:col>1</xdr:col>
      <xdr:colOff>283644</xdr:colOff>
      <xdr:row>18</xdr:row>
      <xdr:rowOff>59636</xdr:rowOff>
    </xdr:from>
    <xdr:to>
      <xdr:col>1</xdr:col>
      <xdr:colOff>702782</xdr:colOff>
      <xdr:row>19</xdr:row>
      <xdr:rowOff>152400</xdr:rowOff>
    </xdr:to>
    <xdr:pic>
      <xdr:nvPicPr>
        <xdr:cNvPr id="12" name="Google Shape;45;p35">
          <a:extLst>
            <a:ext uri="{FF2B5EF4-FFF2-40B4-BE49-F238E27FC236}">
              <a16:creationId xmlns:a16="http://schemas.microsoft.com/office/drawing/2014/main" id="{00000000-0008-0000-0F00-00000C000000}"/>
            </a:ext>
          </a:extLst>
        </xdr:cNvPr>
        <xdr:cNvPicPr preferRelativeResize="0"/>
      </xdr:nvPicPr>
      <xdr:blipFill rotWithShape="1">
        <a:blip xmlns:r="http://schemas.openxmlformats.org/officeDocument/2006/relationships" r:embed="rId9">
          <a:alphaModFix/>
        </a:blip>
        <a:srcRect r="82440"/>
        <a:stretch/>
      </xdr:blipFill>
      <xdr:spPr>
        <a:xfrm>
          <a:off x="846861" y="3491949"/>
          <a:ext cx="419138" cy="2782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459526</xdr:colOff>
      <xdr:row>13</xdr:row>
      <xdr:rowOff>21792</xdr:rowOff>
    </xdr:from>
    <xdr:to>
      <xdr:col>7</xdr:col>
      <xdr:colOff>354751</xdr:colOff>
      <xdr:row>16</xdr:row>
      <xdr:rowOff>98914</xdr:rowOff>
    </xdr:to>
    <xdr:pic>
      <xdr:nvPicPr>
        <xdr:cNvPr id="4" name="Imagen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BEBA8EAE-BF5A-486C-A8C5-ECC9F3942E4B}">
              <a14:imgProps xmlns:a14="http://schemas.microsoft.com/office/drawing/2010/main">
                <a14:imgLayer r:embed="rId3">
                  <a14:imgEffect>
                    <a14:colorTemperature colorTemp="6900"/>
                  </a14:imgEffect>
                </a14:imgLayer>
              </a14:imgProps>
            </a:ext>
            <a:ext uri="{28A0092B-C50C-407E-A947-70E740481C1C}">
              <a14:useLocalDpi xmlns:a14="http://schemas.microsoft.com/office/drawing/2010/main" val="0"/>
            </a:ext>
          </a:extLst>
        </a:blip>
        <a:stretch>
          <a:fillRect/>
        </a:stretch>
      </xdr:blipFill>
      <xdr:spPr>
        <a:xfrm>
          <a:off x="5031526" y="2498292"/>
          <a:ext cx="657225" cy="658147"/>
        </a:xfrm>
        <a:prstGeom prst="rect">
          <a:avLst/>
        </a:prstGeom>
      </xdr:spPr>
    </xdr:pic>
    <xdr:clientData/>
  </xdr:twoCellAnchor>
  <xdr:twoCellAnchor editAs="absolute">
    <xdr:from>
      <xdr:col>8</xdr:col>
      <xdr:colOff>393198</xdr:colOff>
      <xdr:row>13</xdr:row>
      <xdr:rowOff>17223</xdr:rowOff>
    </xdr:from>
    <xdr:to>
      <xdr:col>9</xdr:col>
      <xdr:colOff>278898</xdr:colOff>
      <xdr:row>16</xdr:row>
      <xdr:rowOff>82778</xdr:rowOff>
    </xdr:to>
    <xdr:pic>
      <xdr:nvPicPr>
        <xdr:cNvPr id="5" name="Imagen 4">
          <a:hlinkClick xmlns:r="http://schemas.openxmlformats.org/officeDocument/2006/relationships" r:id="rId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6489198" y="2493723"/>
          <a:ext cx="647700" cy="646580"/>
        </a:xfrm>
        <a:prstGeom prst="rect">
          <a:avLst/>
        </a:prstGeom>
      </xdr:spPr>
    </xdr:pic>
    <xdr:clientData/>
  </xdr:twoCellAnchor>
  <xdr:twoCellAnchor editAs="absolute">
    <xdr:from>
      <xdr:col>5</xdr:col>
      <xdr:colOff>340676</xdr:colOff>
      <xdr:row>0</xdr:row>
      <xdr:rowOff>174894</xdr:rowOff>
    </xdr:from>
    <xdr:to>
      <xdr:col>10</xdr:col>
      <xdr:colOff>322017</xdr:colOff>
      <xdr:row>9</xdr:row>
      <xdr:rowOff>132432</xdr:rowOff>
    </xdr:to>
    <xdr:sp macro="" textlink="">
      <xdr:nvSpPr>
        <xdr:cNvPr id="14" name="Rectángulo 13">
          <a:extLst>
            <a:ext uri="{FF2B5EF4-FFF2-40B4-BE49-F238E27FC236}">
              <a16:creationId xmlns:a16="http://schemas.microsoft.com/office/drawing/2014/main" id="{00000000-0008-0000-0100-00000E000000}"/>
            </a:ext>
          </a:extLst>
        </xdr:cNvPr>
        <xdr:cNvSpPr/>
      </xdr:nvSpPr>
      <xdr:spPr>
        <a:xfrm>
          <a:off x="4264976" y="174894"/>
          <a:ext cx="3905641" cy="1641558"/>
        </a:xfrm>
        <a:prstGeom prst="rect">
          <a:avLst/>
        </a:prstGeom>
        <a:solidFill>
          <a:srgbClr val="4CD4E4"/>
        </a:solid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Kroz napore Europske mreže gradova, mjesta i županija "</a:t>
          </a:r>
          <a:r>
            <a:rPr kumimoji="0" lang="es-CR"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Climate Alliance</a:t>
          </a:r>
          <a:r>
            <a:rPr kumimoji="0" lang="hr-HR"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 projekta </a:t>
          </a:r>
          <a:r>
            <a:rPr kumimoji="0" lang="hr-HR"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Održiva energetska unija Središnje i Istočne Europe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(CEESEU)</a:t>
          </a:r>
          <a:r>
            <a:rPr kumimoji="0" lang="es-C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ovaj </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Alat osmišljen je </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kao pomoć gradovima</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i općinama</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u njihov</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im poduhvatima</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smanjenj</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štetnih emisija </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 povećanj</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otpornosti</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na klimatske promjene</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istovremeno poboljšavajući njihovu usklađenost sa SECAP-ima.</a:t>
          </a:r>
          <a:r>
            <a:rPr kumimoji="0" lang="es-C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p>
      </xdr:txBody>
    </xdr:sp>
    <xdr:clientData/>
  </xdr:twoCellAnchor>
  <xdr:twoCellAnchor editAs="absolute">
    <xdr:from>
      <xdr:col>0</xdr:col>
      <xdr:colOff>132959</xdr:colOff>
      <xdr:row>10</xdr:row>
      <xdr:rowOff>166469</xdr:rowOff>
    </xdr:from>
    <xdr:to>
      <xdr:col>5</xdr:col>
      <xdr:colOff>114300</xdr:colOff>
      <xdr:row>19</xdr:row>
      <xdr:rowOff>116444</xdr:rowOff>
    </xdr:to>
    <xdr:sp macro="" textlink="">
      <xdr:nvSpPr>
        <xdr:cNvPr id="15" name="Rectángulo 14">
          <a:extLst>
            <a:ext uri="{FF2B5EF4-FFF2-40B4-BE49-F238E27FC236}">
              <a16:creationId xmlns:a16="http://schemas.microsoft.com/office/drawing/2014/main" id="{00000000-0008-0000-0100-00000F000000}"/>
            </a:ext>
          </a:extLst>
        </xdr:cNvPr>
        <xdr:cNvSpPr/>
      </xdr:nvSpPr>
      <xdr:spPr>
        <a:xfrm>
          <a:off x="132959" y="2071469"/>
          <a:ext cx="3791341" cy="1674000"/>
        </a:xfrm>
        <a:prstGeom prst="rect">
          <a:avLst/>
        </a:prstGeom>
        <a:solidFill>
          <a:srgbClr val="B6EEF4"/>
        </a:solidFill>
        <a:ln>
          <a:solidFill>
            <a:srgbClr val="B6EEF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Cilj primjene ovog Alata je: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vi-VN"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Omogućiti </a:t>
          </a:r>
          <a:r>
            <a:rPr kumimoji="0" lang="vi-VN"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instrument samoprocjene </a:t>
          </a:r>
          <a:r>
            <a:rPr kumimoji="0" lang="vi-VN"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za ocjenu usklađenosti sa SECAP-o</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m</a:t>
          </a:r>
          <a:r>
            <a:rPr kumimoji="0" lang="vi-VN"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endPar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Pomoći gradovima i općinama </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prepoznati prilike</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za poboljšanje u razvoju i provedbi SECAP-a.</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0</xdr:col>
      <xdr:colOff>131126</xdr:colOff>
      <xdr:row>0</xdr:row>
      <xdr:rowOff>174894</xdr:rowOff>
    </xdr:from>
    <xdr:to>
      <xdr:col>5</xdr:col>
      <xdr:colOff>112467</xdr:colOff>
      <xdr:row>9</xdr:row>
      <xdr:rowOff>132432</xdr:rowOff>
    </xdr:to>
    <xdr:sp macro="" textlink="">
      <xdr:nvSpPr>
        <xdr:cNvPr id="16" name="Rectángulo 15">
          <a:extLst>
            <a:ext uri="{FF2B5EF4-FFF2-40B4-BE49-F238E27FC236}">
              <a16:creationId xmlns:a16="http://schemas.microsoft.com/office/drawing/2014/main" id="{00000000-0008-0000-0100-000010000000}"/>
            </a:ext>
          </a:extLst>
        </xdr:cNvPr>
        <xdr:cNvSpPr/>
      </xdr:nvSpPr>
      <xdr:spPr>
        <a:xfrm>
          <a:off x="131126" y="174894"/>
          <a:ext cx="3791341" cy="1672038"/>
        </a:xfrm>
        <a:prstGeom prst="rect">
          <a:avLst/>
        </a:prstGeom>
        <a:solidFill>
          <a:srgbClr val="00B0F0"/>
        </a:solid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Akcijski plan energetski i klimatski održivog razvitka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SECAP </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Zajednički</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SECAP)</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je ključni dokument u borbi protiv klimatskih promjena. Kao dio "Sporazuma gradonačelnika za klimu i energiju"</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potpisnici su se obvezali na razvoj i provedbu takvih akcijskih planova.</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5</xdr:col>
      <xdr:colOff>342509</xdr:colOff>
      <xdr:row>10</xdr:row>
      <xdr:rowOff>175994</xdr:rowOff>
    </xdr:from>
    <xdr:to>
      <xdr:col>10</xdr:col>
      <xdr:colOff>323850</xdr:colOff>
      <xdr:row>19</xdr:row>
      <xdr:rowOff>125969</xdr:rowOff>
    </xdr:to>
    <xdr:sp macro="" textlink="">
      <xdr:nvSpPr>
        <xdr:cNvPr id="17" name="Rectángulo 16">
          <a:extLst>
            <a:ext uri="{FF2B5EF4-FFF2-40B4-BE49-F238E27FC236}">
              <a16:creationId xmlns:a16="http://schemas.microsoft.com/office/drawing/2014/main" id="{00000000-0008-0000-0100-000011000000}"/>
            </a:ext>
          </a:extLst>
        </xdr:cNvPr>
        <xdr:cNvSpPr/>
      </xdr:nvSpPr>
      <xdr:spPr>
        <a:xfrm>
          <a:off x="4152509" y="2080994"/>
          <a:ext cx="3791341" cy="1674000"/>
        </a:xfrm>
        <a:prstGeom prst="rect">
          <a:avLst/>
        </a:prstGeom>
        <a:noFill/>
        <a:ln>
          <a:solidFill>
            <a:srgbClr val="4CD4E4"/>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R" sz="1400" b="0">
            <a:solidFill>
              <a:sysClr val="windowText" lastClr="000000"/>
            </a:solidFill>
            <a:latin typeface="Corbel" panose="020B05030202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711478</xdr:colOff>
      <xdr:row>33</xdr:row>
      <xdr:rowOff>110721</xdr:rowOff>
    </xdr:from>
    <xdr:to>
      <xdr:col>6</xdr:col>
      <xdr:colOff>583923</xdr:colOff>
      <xdr:row>34</xdr:row>
      <xdr:rowOff>353281</xdr:rowOff>
    </xdr:to>
    <xdr:pic>
      <xdr:nvPicPr>
        <xdr:cNvPr id="5" name="Imagen 4">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6287525" y="6798392"/>
          <a:ext cx="661339" cy="637007"/>
        </a:xfrm>
        <a:prstGeom prst="rect">
          <a:avLst/>
        </a:prstGeom>
      </xdr:spPr>
    </xdr:pic>
    <xdr:clientData/>
  </xdr:twoCellAnchor>
  <xdr:twoCellAnchor editAs="absolute">
    <xdr:from>
      <xdr:col>4</xdr:col>
      <xdr:colOff>365251</xdr:colOff>
      <xdr:row>33</xdr:row>
      <xdr:rowOff>110011</xdr:rowOff>
    </xdr:from>
    <xdr:to>
      <xdr:col>5</xdr:col>
      <xdr:colOff>168150</xdr:colOff>
      <xdr:row>34</xdr:row>
      <xdr:rowOff>353991</xdr:rowOff>
    </xdr:to>
    <xdr:pic>
      <xdr:nvPicPr>
        <xdr:cNvPr id="34" name="Imagen 33">
          <a:hlinkClick xmlns:r="http://schemas.openxmlformats.org/officeDocument/2006/relationships" r:id="rId3"/>
          <a:extLst>
            <a:ext uri="{FF2B5EF4-FFF2-40B4-BE49-F238E27FC236}">
              <a16:creationId xmlns:a16="http://schemas.microsoft.com/office/drawing/2014/main" id="{00000000-0008-0000-0200-000022000000}"/>
            </a:ext>
          </a:extLst>
        </xdr:cNvPr>
        <xdr:cNvPicPr>
          <a:picLocks noChangeAspect="1"/>
        </xdr:cNvPicPr>
      </xdr:nvPicPr>
      <xdr:blipFill rotWithShape="1">
        <a:blip xmlns:r="http://schemas.openxmlformats.org/officeDocument/2006/relationships" r:embed="rId4"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5062757" y="6797682"/>
          <a:ext cx="681440" cy="638427"/>
        </a:xfrm>
        <a:prstGeom prst="rect">
          <a:avLst/>
        </a:prstGeom>
      </xdr:spPr>
    </xdr:pic>
    <xdr:clientData/>
  </xdr:twoCellAnchor>
  <xdr:twoCellAnchor editAs="absolute">
    <xdr:from>
      <xdr:col>0</xdr:col>
      <xdr:colOff>243607</xdr:colOff>
      <xdr:row>3</xdr:row>
      <xdr:rowOff>26519</xdr:rowOff>
    </xdr:from>
    <xdr:to>
      <xdr:col>2</xdr:col>
      <xdr:colOff>160985</xdr:colOff>
      <xdr:row>11</xdr:row>
      <xdr:rowOff>172316</xdr:rowOff>
    </xdr:to>
    <xdr:sp macro="" textlink="">
      <xdr:nvSpPr>
        <xdr:cNvPr id="22" name="Rectángulo 21">
          <a:extLst>
            <a:ext uri="{FF2B5EF4-FFF2-40B4-BE49-F238E27FC236}">
              <a16:creationId xmlns:a16="http://schemas.microsoft.com/office/drawing/2014/main" id="{00000000-0008-0000-0200-000016000000}"/>
            </a:ext>
          </a:extLst>
        </xdr:cNvPr>
        <xdr:cNvSpPr/>
      </xdr:nvSpPr>
      <xdr:spPr>
        <a:xfrm>
          <a:off x="243607" y="797484"/>
          <a:ext cx="2804013" cy="1651867"/>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Ovdje postavljeni k</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r</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iteriji predstavljaju strukturu, razvoj i implementaciju SECAP-a. </a:t>
          </a:r>
        </a:p>
        <a:p>
          <a:pPr algn="ctr"/>
          <a:endParaRPr lang="es-CR" sz="1400" b="0">
            <a:solidFill>
              <a:sysClr val="windowText" lastClr="000000"/>
            </a:solidFill>
            <a:effectLst/>
            <a:latin typeface="Corbel" panose="020B0503020204020204" pitchFamily="34" charset="0"/>
          </a:endParaRPr>
        </a:p>
      </xdr:txBody>
    </xdr:sp>
    <xdr:clientData/>
  </xdr:twoCellAnchor>
  <xdr:twoCellAnchor editAs="absolute">
    <xdr:from>
      <xdr:col>2</xdr:col>
      <xdr:colOff>597155</xdr:colOff>
      <xdr:row>3</xdr:row>
      <xdr:rowOff>28024</xdr:rowOff>
    </xdr:from>
    <xdr:to>
      <xdr:col>5</xdr:col>
      <xdr:colOff>724892</xdr:colOff>
      <xdr:row>11</xdr:row>
      <xdr:rowOff>173821</xdr:rowOff>
    </xdr:to>
    <xdr:sp macro="" textlink="">
      <xdr:nvSpPr>
        <xdr:cNvPr id="23" name="Rectángulo 22">
          <a:extLst>
            <a:ext uri="{FF2B5EF4-FFF2-40B4-BE49-F238E27FC236}">
              <a16:creationId xmlns:a16="http://schemas.microsoft.com/office/drawing/2014/main" id="{00000000-0008-0000-0200-000017000000}"/>
            </a:ext>
          </a:extLst>
        </xdr:cNvPr>
        <xdr:cNvSpPr/>
      </xdr:nvSpPr>
      <xdr:spPr>
        <a:xfrm>
          <a:off x="3483790" y="798989"/>
          <a:ext cx="2817149" cy="1651867"/>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Usklađenost</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se ocjenjuje kroz različita pitanja povezana s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različitim</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kriterijima.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Ovom analizom dobivaju se ukupni rezultati u obliku ikonografike koja se prema vlastitim željama i potrebama može ispisati. </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6</xdr:col>
      <xdr:colOff>382171</xdr:colOff>
      <xdr:row>3</xdr:row>
      <xdr:rowOff>26139</xdr:rowOff>
    </xdr:from>
    <xdr:to>
      <xdr:col>10</xdr:col>
      <xdr:colOff>15136</xdr:colOff>
      <xdr:row>11</xdr:row>
      <xdr:rowOff>171936</xdr:rowOff>
    </xdr:to>
    <xdr:sp macro="" textlink="">
      <xdr:nvSpPr>
        <xdr:cNvPr id="24" name="Rectángulo 23">
          <a:extLst>
            <a:ext uri="{FF2B5EF4-FFF2-40B4-BE49-F238E27FC236}">
              <a16:creationId xmlns:a16="http://schemas.microsoft.com/office/drawing/2014/main" id="{00000000-0008-0000-0200-000018000000}"/>
            </a:ext>
          </a:extLst>
        </xdr:cNvPr>
        <xdr:cNvSpPr/>
      </xdr:nvSpPr>
      <xdr:spPr>
        <a:xfrm>
          <a:off x="6747112" y="797104"/>
          <a:ext cx="2842330" cy="1651867"/>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Kriteriji su predstavljeni u</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obliku </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vi-VN"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pitanja </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na koja je potrebno odgovoriti s "Da" ili "Ne", bez obzira postoji li usklađenost s kriterijima ili ne. Ako postoji napredak, ali n</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ije ispunjeno u potpunosti</a:t>
          </a:r>
          <a:r>
            <a:rPr kumimoji="0" lang="vi-VN"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odaberite </a:t>
          </a:r>
          <a:r>
            <a:rPr kumimoji="0" lang="vi-VN"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"Djelomično"</a:t>
          </a:r>
          <a:r>
            <a:rPr kumimoji="0" lang="hr-HR" sz="12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endParaRPr kumimoji="0" lang="es-CR" sz="12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2</xdr:col>
      <xdr:colOff>160985</xdr:colOff>
      <xdr:row>7</xdr:row>
      <xdr:rowOff>100538</xdr:rowOff>
    </xdr:from>
    <xdr:to>
      <xdr:col>2</xdr:col>
      <xdr:colOff>597155</xdr:colOff>
      <xdr:row>7</xdr:row>
      <xdr:rowOff>102043</xdr:rowOff>
    </xdr:to>
    <xdr:cxnSp macro="">
      <xdr:nvCxnSpPr>
        <xdr:cNvPr id="11" name="Conector recto 10">
          <a:extLst>
            <a:ext uri="{FF2B5EF4-FFF2-40B4-BE49-F238E27FC236}">
              <a16:creationId xmlns:a16="http://schemas.microsoft.com/office/drawing/2014/main" id="{00000000-0008-0000-0200-00000B000000}"/>
            </a:ext>
          </a:extLst>
        </xdr:cNvPr>
        <xdr:cNvCxnSpPr>
          <a:stCxn id="22" idx="3"/>
          <a:endCxn id="23" idx="1"/>
        </xdr:cNvCxnSpPr>
      </xdr:nvCxnSpPr>
      <xdr:spPr>
        <a:xfrm>
          <a:off x="3047620" y="1624538"/>
          <a:ext cx="436170" cy="1505"/>
        </a:xfrm>
        <a:prstGeom prst="line">
          <a:avLst/>
        </a:prstGeom>
        <a:ln>
          <a:solidFill>
            <a:srgbClr val="00B0F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5</xdr:col>
      <xdr:colOff>724892</xdr:colOff>
      <xdr:row>7</xdr:row>
      <xdr:rowOff>100158</xdr:rowOff>
    </xdr:from>
    <xdr:to>
      <xdr:col>6</xdr:col>
      <xdr:colOff>382171</xdr:colOff>
      <xdr:row>7</xdr:row>
      <xdr:rowOff>102043</xdr:rowOff>
    </xdr:to>
    <xdr:cxnSp macro="">
      <xdr:nvCxnSpPr>
        <xdr:cNvPr id="31" name="Conector recto 30">
          <a:extLst>
            <a:ext uri="{FF2B5EF4-FFF2-40B4-BE49-F238E27FC236}">
              <a16:creationId xmlns:a16="http://schemas.microsoft.com/office/drawing/2014/main" id="{00000000-0008-0000-0200-00001F000000}"/>
            </a:ext>
          </a:extLst>
        </xdr:cNvPr>
        <xdr:cNvCxnSpPr>
          <a:stCxn id="23" idx="3"/>
          <a:endCxn id="24" idx="1"/>
        </xdr:cNvCxnSpPr>
      </xdr:nvCxnSpPr>
      <xdr:spPr>
        <a:xfrm flipV="1">
          <a:off x="6300939" y="1624158"/>
          <a:ext cx="446173" cy="1885"/>
        </a:xfrm>
        <a:prstGeom prst="line">
          <a:avLst/>
        </a:prstGeom>
        <a:ln>
          <a:solidFill>
            <a:srgbClr val="00B0F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0</xdr:col>
      <xdr:colOff>234082</xdr:colOff>
      <xdr:row>14</xdr:row>
      <xdr:rowOff>34683</xdr:rowOff>
    </xdr:from>
    <xdr:to>
      <xdr:col>2</xdr:col>
      <xdr:colOff>151460</xdr:colOff>
      <xdr:row>22</xdr:row>
      <xdr:rowOff>160934</xdr:rowOff>
    </xdr:to>
    <xdr:sp macro="" textlink="">
      <xdr:nvSpPr>
        <xdr:cNvPr id="37" name="Rectángulo 36">
          <a:extLst>
            <a:ext uri="{FF2B5EF4-FFF2-40B4-BE49-F238E27FC236}">
              <a16:creationId xmlns:a16="http://schemas.microsoft.com/office/drawing/2014/main" id="{00000000-0008-0000-0200-000025000000}"/>
            </a:ext>
          </a:extLst>
        </xdr:cNvPr>
        <xdr:cNvSpPr/>
      </xdr:nvSpPr>
      <xdr:spPr>
        <a:xfrm>
          <a:off x="234082" y="2876495"/>
          <a:ext cx="2804013" cy="1632321"/>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Da biste odgovorili na pitanja,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kliknite na točku </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koja se nalazi s desne strane pitanja</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endParaRPr lang="es-CR" sz="1400" b="0">
            <a:solidFill>
              <a:sysClr val="windowText" lastClr="000000"/>
            </a:solidFill>
            <a:effectLst/>
            <a:latin typeface="Corbel" panose="020B0503020204020204" pitchFamily="34" charset="0"/>
            <a:ea typeface="+mn-ea"/>
            <a:cs typeface="+mn-cs"/>
          </a:endParaRPr>
        </a:p>
      </xdr:txBody>
    </xdr:sp>
    <xdr:clientData/>
  </xdr:twoCellAnchor>
  <xdr:twoCellAnchor editAs="absolute">
    <xdr:from>
      <xdr:col>5</xdr:col>
      <xdr:colOff>144460</xdr:colOff>
      <xdr:row>14</xdr:row>
      <xdr:rowOff>36358</xdr:rowOff>
    </xdr:from>
    <xdr:to>
      <xdr:col>7</xdr:col>
      <xdr:colOff>266740</xdr:colOff>
      <xdr:row>22</xdr:row>
      <xdr:rowOff>162609</xdr:rowOff>
    </xdr:to>
    <xdr:sp macro="" textlink="">
      <xdr:nvSpPr>
        <xdr:cNvPr id="38" name="Rectángulo 37">
          <a:extLst>
            <a:ext uri="{FF2B5EF4-FFF2-40B4-BE49-F238E27FC236}">
              <a16:creationId xmlns:a16="http://schemas.microsoft.com/office/drawing/2014/main" id="{00000000-0008-0000-0200-000026000000}"/>
            </a:ext>
          </a:extLst>
        </xdr:cNvPr>
        <xdr:cNvSpPr/>
      </xdr:nvSpPr>
      <xdr:spPr>
        <a:xfrm>
          <a:off x="5720507" y="2878170"/>
          <a:ext cx="1700068" cy="1632321"/>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Ako zahtjev </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nije ispunjen ili  zadatak nije izvršen</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odaberite odgovor </a:t>
          </a:r>
          <a:r>
            <a:rPr kumimoji="0" lang="hr-H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"Ne".</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2</xdr:col>
      <xdr:colOff>151460</xdr:colOff>
      <xdr:row>18</xdr:row>
      <xdr:rowOff>89373</xdr:rowOff>
    </xdr:from>
    <xdr:to>
      <xdr:col>2</xdr:col>
      <xdr:colOff>588945</xdr:colOff>
      <xdr:row>18</xdr:row>
      <xdr:rowOff>89516</xdr:rowOff>
    </xdr:to>
    <xdr:cxnSp macro="">
      <xdr:nvCxnSpPr>
        <xdr:cNvPr id="25" name="Conector recto 24">
          <a:extLst>
            <a:ext uri="{FF2B5EF4-FFF2-40B4-BE49-F238E27FC236}">
              <a16:creationId xmlns:a16="http://schemas.microsoft.com/office/drawing/2014/main" id="{00000000-0008-0000-0200-000019000000}"/>
            </a:ext>
          </a:extLst>
        </xdr:cNvPr>
        <xdr:cNvCxnSpPr>
          <a:stCxn id="37" idx="3"/>
          <a:endCxn id="32" idx="1"/>
        </xdr:cNvCxnSpPr>
      </xdr:nvCxnSpPr>
      <xdr:spPr>
        <a:xfrm flipV="1">
          <a:off x="3038095" y="3693185"/>
          <a:ext cx="437485" cy="143"/>
        </a:xfrm>
        <a:prstGeom prst="line">
          <a:avLst/>
        </a:prstGeom>
        <a:ln>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588945</xdr:colOff>
      <xdr:row>14</xdr:row>
      <xdr:rowOff>34593</xdr:rowOff>
    </xdr:from>
    <xdr:to>
      <xdr:col>4</xdr:col>
      <xdr:colOff>467385</xdr:colOff>
      <xdr:row>22</xdr:row>
      <xdr:rowOff>160738</xdr:rowOff>
    </xdr:to>
    <xdr:sp macro="" textlink="">
      <xdr:nvSpPr>
        <xdr:cNvPr id="32" name="Rectángulo 31">
          <a:extLst>
            <a:ext uri="{FF2B5EF4-FFF2-40B4-BE49-F238E27FC236}">
              <a16:creationId xmlns:a16="http://schemas.microsoft.com/office/drawing/2014/main" id="{00000000-0008-0000-0200-000020000000}"/>
            </a:ext>
          </a:extLst>
        </xdr:cNvPr>
        <xdr:cNvSpPr/>
      </xdr:nvSpPr>
      <xdr:spPr>
        <a:xfrm>
          <a:off x="3475580" y="2876405"/>
          <a:ext cx="1689311" cy="1632215"/>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Odaberite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odgovor</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"Da" </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ako je taj specifični zahtjev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ispunjen</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p>
        <a:p>
          <a:pPr algn="ctr"/>
          <a:r>
            <a:rPr lang="es-CR" sz="1400" b="0">
              <a:solidFill>
                <a:sysClr val="windowText" lastClr="000000"/>
              </a:solidFill>
              <a:effectLst/>
              <a:latin typeface="Corbel" panose="020B0503020204020204" pitchFamily="34" charset="0"/>
              <a:ea typeface="+mn-ea"/>
              <a:cs typeface="+mn-cs"/>
            </a:rPr>
            <a:t> </a:t>
          </a:r>
          <a:endParaRPr lang="es-CR" sz="1400" b="0">
            <a:solidFill>
              <a:sysClr val="windowText" lastClr="000000"/>
            </a:solidFill>
            <a:effectLst/>
            <a:latin typeface="Corbel" panose="020B0503020204020204" pitchFamily="34" charset="0"/>
          </a:endParaRPr>
        </a:p>
      </xdr:txBody>
    </xdr:sp>
    <xdr:clientData/>
  </xdr:twoCellAnchor>
  <xdr:twoCellAnchor editAs="absolute">
    <xdr:from>
      <xdr:col>4</xdr:col>
      <xdr:colOff>467385</xdr:colOff>
      <xdr:row>18</xdr:row>
      <xdr:rowOff>89373</xdr:rowOff>
    </xdr:from>
    <xdr:to>
      <xdr:col>5</xdr:col>
      <xdr:colOff>144460</xdr:colOff>
      <xdr:row>18</xdr:row>
      <xdr:rowOff>91191</xdr:rowOff>
    </xdr:to>
    <xdr:cxnSp macro="">
      <xdr:nvCxnSpPr>
        <xdr:cNvPr id="33" name="Conector recto 32">
          <a:extLst>
            <a:ext uri="{FF2B5EF4-FFF2-40B4-BE49-F238E27FC236}">
              <a16:creationId xmlns:a16="http://schemas.microsoft.com/office/drawing/2014/main" id="{00000000-0008-0000-0200-000021000000}"/>
            </a:ext>
          </a:extLst>
        </xdr:cNvPr>
        <xdr:cNvCxnSpPr>
          <a:stCxn id="32" idx="3"/>
          <a:endCxn id="38" idx="1"/>
        </xdr:cNvCxnSpPr>
      </xdr:nvCxnSpPr>
      <xdr:spPr>
        <a:xfrm>
          <a:off x="5164891" y="3693185"/>
          <a:ext cx="555616" cy="1818"/>
        </a:xfrm>
        <a:prstGeom prst="line">
          <a:avLst/>
        </a:prstGeom>
        <a:ln>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dr:col>2</xdr:col>
          <xdr:colOff>0</xdr:colOff>
          <xdr:row>26</xdr:row>
          <xdr:rowOff>190500</xdr:rowOff>
        </xdr:from>
        <xdr:to>
          <xdr:col>5</xdr:col>
          <xdr:colOff>0</xdr:colOff>
          <xdr:row>28</xdr:row>
          <xdr:rowOff>0</xdr:rowOff>
        </xdr:to>
        <xdr:sp macro="" textlink="">
          <xdr:nvSpPr>
            <xdr:cNvPr id="35856" name="Group Box 16" hidden="1">
              <a:extLst>
                <a:ext uri="{63B3BB69-23CF-44E3-9099-C40C66FF867C}">
                  <a14:compatExt spid="_x0000_s35856"/>
                </a:ext>
                <a:ext uri="{FF2B5EF4-FFF2-40B4-BE49-F238E27FC236}">
                  <a16:creationId xmlns:a16="http://schemas.microsoft.com/office/drawing/2014/main" id="{00000000-0008-0000-0200-000010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365760</xdr:colOff>
          <xdr:row>27</xdr:row>
          <xdr:rowOff>38100</xdr:rowOff>
        </xdr:from>
        <xdr:to>
          <xdr:col>2</xdr:col>
          <xdr:colOff>594360</xdr:colOff>
          <xdr:row>27</xdr:row>
          <xdr:rowOff>365760</xdr:rowOff>
        </xdr:to>
        <xdr:sp macro="" textlink="">
          <xdr:nvSpPr>
            <xdr:cNvPr id="35857" name="Option Button 17" hidden="1">
              <a:extLst>
                <a:ext uri="{63B3BB69-23CF-44E3-9099-C40C66FF867C}">
                  <a14:compatExt spid="_x0000_s35857"/>
                </a:ext>
                <a:ext uri="{FF2B5EF4-FFF2-40B4-BE49-F238E27FC236}">
                  <a16:creationId xmlns:a16="http://schemas.microsoft.com/office/drawing/2014/main" id="{00000000-0008-0000-02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320048</xdr:colOff>
      <xdr:row>33</xdr:row>
      <xdr:rowOff>170330</xdr:rowOff>
    </xdr:from>
    <xdr:to>
      <xdr:col>2</xdr:col>
      <xdr:colOff>237426</xdr:colOff>
      <xdr:row>35</xdr:row>
      <xdr:rowOff>259977</xdr:rowOff>
    </xdr:to>
    <xdr:sp macro="" textlink="">
      <xdr:nvSpPr>
        <xdr:cNvPr id="55" name="Rectángulo 54">
          <a:extLst>
            <a:ext uri="{FF2B5EF4-FFF2-40B4-BE49-F238E27FC236}">
              <a16:creationId xmlns:a16="http://schemas.microsoft.com/office/drawing/2014/main" id="{00000000-0008-0000-0200-000037000000}"/>
            </a:ext>
          </a:extLst>
        </xdr:cNvPr>
        <xdr:cNvSpPr/>
      </xdr:nvSpPr>
      <xdr:spPr>
        <a:xfrm>
          <a:off x="320048" y="6858001"/>
          <a:ext cx="2804013" cy="878541"/>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Za kretanje unutar alata, možete se koristiti sljedećim naredbama.</a:t>
          </a:r>
          <a:endPar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endParaRPr>
        </a:p>
      </xdr:txBody>
    </xdr:sp>
    <xdr:clientData/>
  </xdr:twoCellAnchor>
  <xdr:twoCellAnchor editAs="absolute">
    <xdr:from>
      <xdr:col>3</xdr:col>
      <xdr:colOff>103762</xdr:colOff>
      <xdr:row>33</xdr:row>
      <xdr:rowOff>105558</xdr:rowOff>
    </xdr:from>
    <xdr:to>
      <xdr:col>3</xdr:col>
      <xdr:colOff>757298</xdr:colOff>
      <xdr:row>34</xdr:row>
      <xdr:rowOff>358443</xdr:rowOff>
    </xdr:to>
    <xdr:pic>
      <xdr:nvPicPr>
        <xdr:cNvPr id="56" name="Imagen 55">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6" cstate="print">
          <a:duotone>
            <a:schemeClr val="bg2">
              <a:shade val="45000"/>
              <a:satMod val="135000"/>
            </a:schemeClr>
            <a:prstClr val="white"/>
          </a:duotone>
          <a:extLst>
            <a:ext uri="{BEBA8EAE-BF5A-486C-A8C5-ECC9F3942E4B}">
              <a14:imgProps xmlns:a14="http://schemas.microsoft.com/office/drawing/2010/main">
                <a14:imgLayer r:embed="rId7">
                  <a14:imgEffect>
                    <a14:colorTemperature colorTemp="6900"/>
                  </a14:imgEffect>
                </a14:imgLayer>
              </a14:imgProps>
            </a:ext>
            <a:ext uri="{28A0092B-C50C-407E-A947-70E740481C1C}">
              <a14:useLocalDpi xmlns:a14="http://schemas.microsoft.com/office/drawing/2010/main" val="0"/>
            </a:ext>
          </a:extLst>
        </a:blip>
        <a:stretch>
          <a:fillRect/>
        </a:stretch>
      </xdr:blipFill>
      <xdr:spPr>
        <a:xfrm>
          <a:off x="3895833" y="6793229"/>
          <a:ext cx="653536" cy="647332"/>
        </a:xfrm>
        <a:prstGeom prst="rect">
          <a:avLst/>
        </a:prstGeom>
      </xdr:spPr>
    </xdr:pic>
    <xdr:clientData/>
  </xdr:twoCellAnchor>
  <xdr:twoCellAnchor editAs="absolute">
    <xdr:from>
      <xdr:col>8</xdr:col>
      <xdr:colOff>729780</xdr:colOff>
      <xdr:row>33</xdr:row>
      <xdr:rowOff>107890</xdr:rowOff>
    </xdr:from>
    <xdr:to>
      <xdr:col>9</xdr:col>
      <xdr:colOff>603720</xdr:colOff>
      <xdr:row>34</xdr:row>
      <xdr:rowOff>356112</xdr:rowOff>
    </xdr:to>
    <xdr:grpSp>
      <xdr:nvGrpSpPr>
        <xdr:cNvPr id="73" name="Grupo 72">
          <a:hlinkClick xmlns:r="http://schemas.openxmlformats.org/officeDocument/2006/relationships" r:id="rId8"/>
          <a:extLst>
            <a:ext uri="{FF2B5EF4-FFF2-40B4-BE49-F238E27FC236}">
              <a16:creationId xmlns:a16="http://schemas.microsoft.com/office/drawing/2014/main" id="{00000000-0008-0000-0200-000049000000}"/>
            </a:ext>
          </a:extLst>
        </xdr:cNvPr>
        <xdr:cNvGrpSpPr/>
      </xdr:nvGrpSpPr>
      <xdr:grpSpPr>
        <a:xfrm flipH="1">
          <a:off x="8699555" y="6864594"/>
          <a:ext cx="648695" cy="651502"/>
          <a:chOff x="5818414" y="9103178"/>
          <a:chExt cx="2000250" cy="1997529"/>
        </a:xfrm>
      </xdr:grpSpPr>
      <xdr:sp macro="" textlink="">
        <xdr:nvSpPr>
          <xdr:cNvPr id="74" name="Elipse 73">
            <a:extLst>
              <a:ext uri="{FF2B5EF4-FFF2-40B4-BE49-F238E27FC236}">
                <a16:creationId xmlns:a16="http://schemas.microsoft.com/office/drawing/2014/main" id="{00000000-0008-0000-0200-00004A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75" name="Gráfico 42" descr="Círculo con flecha a la izquierda con relleno sólido">
            <a:extLst>
              <a:ext uri="{FF2B5EF4-FFF2-40B4-BE49-F238E27FC236}">
                <a16:creationId xmlns:a16="http://schemas.microsoft.com/office/drawing/2014/main" id="{00000000-0008-0000-0200-00004B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2</xdr:col>
      <xdr:colOff>237426</xdr:colOff>
      <xdr:row>34</xdr:row>
      <xdr:rowOff>222050</xdr:rowOff>
    </xdr:from>
    <xdr:to>
      <xdr:col>2</xdr:col>
      <xdr:colOff>690283</xdr:colOff>
      <xdr:row>34</xdr:row>
      <xdr:rowOff>222050</xdr:rowOff>
    </xdr:to>
    <xdr:cxnSp macro="">
      <xdr:nvCxnSpPr>
        <xdr:cNvPr id="63" name="Conector recto de flecha 62">
          <a:extLst>
            <a:ext uri="{FF2B5EF4-FFF2-40B4-BE49-F238E27FC236}">
              <a16:creationId xmlns:a16="http://schemas.microsoft.com/office/drawing/2014/main" id="{00000000-0008-0000-0200-00003F000000}"/>
            </a:ext>
          </a:extLst>
        </xdr:cNvPr>
        <xdr:cNvCxnSpPr/>
      </xdr:nvCxnSpPr>
      <xdr:spPr>
        <a:xfrm>
          <a:off x="3124061" y="7304168"/>
          <a:ext cx="452857" cy="0"/>
        </a:xfrm>
        <a:prstGeom prst="straightConnector1">
          <a:avLst/>
        </a:prstGeom>
        <a:ln w="12700">
          <a:solidFill>
            <a:srgbClr val="00B0F0"/>
          </a:solidFill>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360210</xdr:colOff>
      <xdr:row>33</xdr:row>
      <xdr:rowOff>109634</xdr:rowOff>
    </xdr:from>
    <xdr:to>
      <xdr:col>8</xdr:col>
      <xdr:colOff>203670</xdr:colOff>
      <xdr:row>34</xdr:row>
      <xdr:rowOff>354368</xdr:rowOff>
    </xdr:to>
    <xdr:grpSp>
      <xdr:nvGrpSpPr>
        <xdr:cNvPr id="84" name="Grupo 83">
          <a:hlinkClick xmlns:r="http://schemas.openxmlformats.org/officeDocument/2006/relationships" r:id="rId5"/>
          <a:extLst>
            <a:ext uri="{FF2B5EF4-FFF2-40B4-BE49-F238E27FC236}">
              <a16:creationId xmlns:a16="http://schemas.microsoft.com/office/drawing/2014/main" id="{00000000-0008-0000-0200-000054000000}"/>
            </a:ext>
          </a:extLst>
        </xdr:cNvPr>
        <xdr:cNvGrpSpPr/>
      </xdr:nvGrpSpPr>
      <xdr:grpSpPr>
        <a:xfrm>
          <a:off x="7487063" y="6866338"/>
          <a:ext cx="688287" cy="648014"/>
          <a:chOff x="5818414" y="9103178"/>
          <a:chExt cx="2000250" cy="1997529"/>
        </a:xfrm>
      </xdr:grpSpPr>
      <xdr:sp macro="" textlink="">
        <xdr:nvSpPr>
          <xdr:cNvPr id="85" name="Elipse 84">
            <a:extLst>
              <a:ext uri="{FF2B5EF4-FFF2-40B4-BE49-F238E27FC236}">
                <a16:creationId xmlns:a16="http://schemas.microsoft.com/office/drawing/2014/main" id="{00000000-0008-0000-0200-000055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86" name="Gráfico 42" descr="Círculo con flecha a la izquierda con relleno sólido">
            <a:extLst>
              <a:ext uri="{FF2B5EF4-FFF2-40B4-BE49-F238E27FC236}">
                <a16:creationId xmlns:a16="http://schemas.microsoft.com/office/drawing/2014/main" id="{00000000-0008-0000-0200-000056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8</xdr:col>
      <xdr:colOff>669397</xdr:colOff>
      <xdr:row>36</xdr:row>
      <xdr:rowOff>188459</xdr:rowOff>
    </xdr:from>
    <xdr:to>
      <xdr:col>10</xdr:col>
      <xdr:colOff>110484</xdr:colOff>
      <xdr:row>38</xdr:row>
      <xdr:rowOff>89646</xdr:rowOff>
    </xdr:to>
    <xdr:pic>
      <xdr:nvPicPr>
        <xdr:cNvPr id="35" name="Imagen 34">
          <a:extLst>
            <a:ext uri="{FF2B5EF4-FFF2-40B4-BE49-F238E27FC236}">
              <a16:creationId xmlns:a16="http://schemas.microsoft.com/office/drawing/2014/main" id="{00000000-0008-0000-0200-000023000000}"/>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544" t="28759" r="753" b="28340"/>
        <a:stretch/>
      </xdr:blipFill>
      <xdr:spPr bwMode="auto">
        <a:xfrm>
          <a:off x="8665915" y="8059471"/>
          <a:ext cx="1018875" cy="41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215377</xdr:colOff>
      <xdr:row>36</xdr:row>
      <xdr:rowOff>124273</xdr:rowOff>
    </xdr:from>
    <xdr:to>
      <xdr:col>11</xdr:col>
      <xdr:colOff>304800</xdr:colOff>
      <xdr:row>38</xdr:row>
      <xdr:rowOff>118782</xdr:rowOff>
    </xdr:to>
    <xdr:pic>
      <xdr:nvPicPr>
        <xdr:cNvPr id="39" name="Imagen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10"/>
        <a:srcRect l="6269" t="6395" r="7850" b="12301"/>
        <a:stretch/>
      </xdr:blipFill>
      <xdr:spPr>
        <a:xfrm>
          <a:off x="9789683" y="7995285"/>
          <a:ext cx="878317" cy="505497"/>
        </a:xfrm>
        <a:prstGeom prst="rect">
          <a:avLst/>
        </a:prstGeom>
      </xdr:spPr>
    </xdr:pic>
    <xdr:clientData/>
  </xdr:twoCellAnchor>
  <xdr:twoCellAnchor editAs="absolute">
    <xdr:from>
      <xdr:col>4</xdr:col>
      <xdr:colOff>594361</xdr:colOff>
      <xdr:row>22</xdr:row>
      <xdr:rowOff>162609</xdr:rowOff>
    </xdr:from>
    <xdr:to>
      <xdr:col>6</xdr:col>
      <xdr:colOff>205601</xdr:colOff>
      <xdr:row>27</xdr:row>
      <xdr:rowOff>201930</xdr:rowOff>
    </xdr:to>
    <xdr:cxnSp macro="">
      <xdr:nvCxnSpPr>
        <xdr:cNvPr id="40" name="Conector: angular 35">
          <a:extLst>
            <a:ext uri="{FF2B5EF4-FFF2-40B4-BE49-F238E27FC236}">
              <a16:creationId xmlns:a16="http://schemas.microsoft.com/office/drawing/2014/main" id="{00000000-0008-0000-0200-000028000000}"/>
            </a:ext>
          </a:extLst>
        </xdr:cNvPr>
        <xdr:cNvCxnSpPr>
          <a:stCxn id="38" idx="2"/>
        </xdr:cNvCxnSpPr>
      </xdr:nvCxnSpPr>
      <xdr:spPr>
        <a:xfrm rot="5400000">
          <a:off x="5431932" y="4370426"/>
          <a:ext cx="998545" cy="1278675"/>
        </a:xfrm>
        <a:prstGeom prst="bentConnector2">
          <a:avLst/>
        </a:prstGeom>
        <a:ln w="12700">
          <a:solidFill>
            <a:srgbClr val="00B0F0"/>
          </a:solidFill>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dr:col>3</xdr:col>
          <xdr:colOff>365760</xdr:colOff>
          <xdr:row>27</xdr:row>
          <xdr:rowOff>38100</xdr:rowOff>
        </xdr:from>
        <xdr:to>
          <xdr:col>3</xdr:col>
          <xdr:colOff>594360</xdr:colOff>
          <xdr:row>27</xdr:row>
          <xdr:rowOff>365760</xdr:rowOff>
        </xdr:to>
        <xdr:sp macro="" textlink="">
          <xdr:nvSpPr>
            <xdr:cNvPr id="35864" name="Option Button 24" hidden="1">
              <a:extLst>
                <a:ext uri="{63B3BB69-23CF-44E3-9099-C40C66FF867C}">
                  <a14:compatExt spid="_x0000_s35864"/>
                </a:ext>
                <a:ext uri="{FF2B5EF4-FFF2-40B4-BE49-F238E27FC236}">
                  <a16:creationId xmlns:a16="http://schemas.microsoft.com/office/drawing/2014/main" id="{00000000-0008-0000-02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365760</xdr:colOff>
          <xdr:row>27</xdr:row>
          <xdr:rowOff>38100</xdr:rowOff>
        </xdr:from>
        <xdr:to>
          <xdr:col>4</xdr:col>
          <xdr:colOff>594360</xdr:colOff>
          <xdr:row>27</xdr:row>
          <xdr:rowOff>365760</xdr:rowOff>
        </xdr:to>
        <xdr:sp macro="" textlink="">
          <xdr:nvSpPr>
            <xdr:cNvPr id="35865" name="Option Button 25" hidden="1">
              <a:extLst>
                <a:ext uri="{63B3BB69-23CF-44E3-9099-C40C66FF867C}">
                  <a14:compatExt spid="_x0000_s35865"/>
                </a:ext>
                <a:ext uri="{FF2B5EF4-FFF2-40B4-BE49-F238E27FC236}">
                  <a16:creationId xmlns:a16="http://schemas.microsoft.com/office/drawing/2014/main" id="{00000000-0008-0000-02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7</xdr:col>
      <xdr:colOff>731200</xdr:colOff>
      <xdr:row>14</xdr:row>
      <xdr:rowOff>36358</xdr:rowOff>
    </xdr:from>
    <xdr:to>
      <xdr:col>10</xdr:col>
      <xdr:colOff>15280</xdr:colOff>
      <xdr:row>22</xdr:row>
      <xdr:rowOff>162609</xdr:rowOff>
    </xdr:to>
    <xdr:sp macro="" textlink="">
      <xdr:nvSpPr>
        <xdr:cNvPr id="47" name="Rectángulo 37">
          <a:extLst>
            <a:ext uri="{FF2B5EF4-FFF2-40B4-BE49-F238E27FC236}">
              <a16:creationId xmlns:a16="http://schemas.microsoft.com/office/drawing/2014/main" id="{00000000-0008-0000-0200-00002F000000}"/>
            </a:ext>
          </a:extLst>
        </xdr:cNvPr>
        <xdr:cNvSpPr/>
      </xdr:nvSpPr>
      <xdr:spPr>
        <a:xfrm>
          <a:off x="7885035" y="2878170"/>
          <a:ext cx="1704551" cy="1632321"/>
        </a:xfrm>
        <a:prstGeom prst="rect">
          <a:avLst/>
        </a:prstGeom>
        <a:noFill/>
        <a:ln>
          <a:solidFill>
            <a:srgbClr val="00B0F0"/>
          </a:solidFill>
        </a:ln>
        <a:effectLst>
          <a:glow rad="63500">
            <a:schemeClr val="accent3">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Ako je zahtjev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djelomično</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ispunjen, odaberite </a:t>
          </a:r>
          <a:r>
            <a:rPr kumimoji="0" lang="hr-H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odgovor </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 </a:t>
          </a:r>
          <a:r>
            <a:rPr kumimoji="0" lang="es-CR" sz="1400" b="1"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"Djelomično"</a:t>
          </a:r>
          <a:r>
            <a:rPr kumimoji="0" lang="es-CR" sz="1400" b="0" i="0" u="none" strike="noStrike" kern="0" cap="none" spc="0" normalizeH="0" baseline="0" noProof="0">
              <a:ln>
                <a:noFill/>
              </a:ln>
              <a:solidFill>
                <a:sysClr val="windowText" lastClr="000000"/>
              </a:solidFill>
              <a:effectLst/>
              <a:uLnTx/>
              <a:uFillTx/>
              <a:latin typeface="Corbel" panose="020B0503020204020204" pitchFamily="34" charset="0"/>
              <a:ea typeface="+mn-ea"/>
              <a:cs typeface="+mn-cs"/>
            </a:rPr>
            <a:t>.</a:t>
          </a:r>
        </a:p>
      </xdr:txBody>
    </xdr:sp>
    <xdr:clientData/>
  </xdr:twoCellAnchor>
  <xdr:twoCellAnchor editAs="absolute">
    <xdr:from>
      <xdr:col>7</xdr:col>
      <xdr:colOff>266740</xdr:colOff>
      <xdr:row>18</xdr:row>
      <xdr:rowOff>90519</xdr:rowOff>
    </xdr:from>
    <xdr:to>
      <xdr:col>7</xdr:col>
      <xdr:colOff>731200</xdr:colOff>
      <xdr:row>18</xdr:row>
      <xdr:rowOff>90519</xdr:rowOff>
    </xdr:to>
    <xdr:cxnSp macro="">
      <xdr:nvCxnSpPr>
        <xdr:cNvPr id="48" name="Conector recto 32">
          <a:extLst>
            <a:ext uri="{FF2B5EF4-FFF2-40B4-BE49-F238E27FC236}">
              <a16:creationId xmlns:a16="http://schemas.microsoft.com/office/drawing/2014/main" id="{00000000-0008-0000-0200-000030000000}"/>
            </a:ext>
          </a:extLst>
        </xdr:cNvPr>
        <xdr:cNvCxnSpPr>
          <a:stCxn id="38" idx="3"/>
          <a:endCxn id="47" idx="1"/>
        </xdr:cNvCxnSpPr>
      </xdr:nvCxnSpPr>
      <xdr:spPr>
        <a:xfrm>
          <a:off x="7420575" y="3694331"/>
          <a:ext cx="464460" cy="0"/>
        </a:xfrm>
        <a:prstGeom prst="line">
          <a:avLst/>
        </a:prstGeom>
        <a:ln>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443448</xdr:colOff>
      <xdr:row>22</xdr:row>
      <xdr:rowOff>162608</xdr:rowOff>
    </xdr:from>
    <xdr:to>
      <xdr:col>8</xdr:col>
      <xdr:colOff>739001</xdr:colOff>
      <xdr:row>27</xdr:row>
      <xdr:rowOff>355384</xdr:rowOff>
    </xdr:to>
    <xdr:cxnSp macro="">
      <xdr:nvCxnSpPr>
        <xdr:cNvPr id="57" name="Conector: angular 35">
          <a:extLst>
            <a:ext uri="{FF2B5EF4-FFF2-40B4-BE49-F238E27FC236}">
              <a16:creationId xmlns:a16="http://schemas.microsoft.com/office/drawing/2014/main" id="{00000000-0008-0000-0200-000039000000}"/>
            </a:ext>
          </a:extLst>
        </xdr:cNvPr>
        <xdr:cNvCxnSpPr>
          <a:stCxn id="47" idx="2"/>
        </xdr:cNvCxnSpPr>
      </xdr:nvCxnSpPr>
      <xdr:spPr>
        <a:xfrm rot="5400000">
          <a:off x="5909519" y="2836490"/>
          <a:ext cx="1152000" cy="4500000"/>
        </a:xfrm>
        <a:prstGeom prst="bentConnector3">
          <a:avLst>
            <a:gd name="adj1" fmla="val 109826"/>
          </a:avLst>
        </a:prstGeom>
        <a:ln w="12700">
          <a:solidFill>
            <a:srgbClr val="00B0F0"/>
          </a:solidFill>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358140</xdr:colOff>
      <xdr:row>22</xdr:row>
      <xdr:rowOff>160739</xdr:rowOff>
    </xdr:from>
    <xdr:to>
      <xdr:col>3</xdr:col>
      <xdr:colOff>528165</xdr:colOff>
      <xdr:row>27</xdr:row>
      <xdr:rowOff>209515</xdr:rowOff>
    </xdr:to>
    <xdr:cxnSp macro="">
      <xdr:nvCxnSpPr>
        <xdr:cNvPr id="58" name="Conector: angular 35">
          <a:extLst>
            <a:ext uri="{FF2B5EF4-FFF2-40B4-BE49-F238E27FC236}">
              <a16:creationId xmlns:a16="http://schemas.microsoft.com/office/drawing/2014/main" id="{00000000-0008-0000-0200-00003A000000}"/>
            </a:ext>
          </a:extLst>
        </xdr:cNvPr>
        <xdr:cNvCxnSpPr>
          <a:stCxn id="32" idx="2"/>
        </xdr:cNvCxnSpPr>
      </xdr:nvCxnSpPr>
      <xdr:spPr>
        <a:xfrm rot="5400000">
          <a:off x="3278506" y="4474890"/>
          <a:ext cx="1008000" cy="1075461"/>
        </a:xfrm>
        <a:prstGeom prst="bentConnector4">
          <a:avLst>
            <a:gd name="adj1" fmla="val 23548"/>
            <a:gd name="adj2" fmla="val 121229"/>
          </a:avLst>
        </a:prstGeom>
        <a:ln w="12700">
          <a:solidFill>
            <a:srgbClr val="00B0F0"/>
          </a:solidFill>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34</xdr:row>
      <xdr:rowOff>373600</xdr:rowOff>
    </xdr:from>
    <xdr:to>
      <xdr:col>3</xdr:col>
      <xdr:colOff>822960</xdr:colOff>
      <xdr:row>35</xdr:row>
      <xdr:rowOff>335500</xdr:rowOff>
    </xdr:to>
    <xdr:sp macro="" textlink="">
      <xdr:nvSpPr>
        <xdr:cNvPr id="2" name="TextBox 1">
          <a:hlinkClick xmlns:r="http://schemas.openxmlformats.org/officeDocument/2006/relationships" r:id="rId11"/>
          <a:extLst>
            <a:ext uri="{FF2B5EF4-FFF2-40B4-BE49-F238E27FC236}">
              <a16:creationId xmlns:a16="http://schemas.microsoft.com/office/drawing/2014/main" id="{00000000-0008-0000-0200-000002000000}"/>
            </a:ext>
          </a:extLst>
        </xdr:cNvPr>
        <xdr:cNvSpPr txBox="1"/>
      </xdr:nvSpPr>
      <xdr:spPr>
        <a:xfrm>
          <a:off x="3830171" y="7455718"/>
          <a:ext cx="784860" cy="35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hr-HR" sz="1100">
              <a:solidFill>
                <a:schemeClr val="bg1">
                  <a:lumMod val="50000"/>
                </a:schemeClr>
              </a:solidFill>
            </a:rPr>
            <a:t>Započni evaluaciju</a:t>
          </a:r>
          <a:endParaRPr lang="en-US" sz="1100">
            <a:solidFill>
              <a:schemeClr val="bg1">
                <a:lumMod val="50000"/>
              </a:schemeClr>
            </a:solidFill>
          </a:endParaRPr>
        </a:p>
      </xdr:txBody>
    </xdr:sp>
    <xdr:clientData/>
  </xdr:twoCellAnchor>
  <xdr:twoCellAnchor>
    <xdr:from>
      <xdr:col>4</xdr:col>
      <xdr:colOff>243840</xdr:colOff>
      <xdr:row>34</xdr:row>
      <xdr:rowOff>373600</xdr:rowOff>
    </xdr:from>
    <xdr:to>
      <xdr:col>5</xdr:col>
      <xdr:colOff>289560</xdr:colOff>
      <xdr:row>35</xdr:row>
      <xdr:rowOff>335500</xdr:rowOff>
    </xdr:to>
    <xdr:sp macro="" textlink="">
      <xdr:nvSpPr>
        <xdr:cNvPr id="41" name="TextBox 40">
          <a:hlinkClick xmlns:r="http://schemas.openxmlformats.org/officeDocument/2006/relationships" r:id="rId11"/>
          <a:extLst>
            <a:ext uri="{FF2B5EF4-FFF2-40B4-BE49-F238E27FC236}">
              <a16:creationId xmlns:a16="http://schemas.microsoft.com/office/drawing/2014/main" id="{00000000-0008-0000-0200-000029000000}"/>
            </a:ext>
          </a:extLst>
        </xdr:cNvPr>
        <xdr:cNvSpPr txBox="1"/>
      </xdr:nvSpPr>
      <xdr:spPr>
        <a:xfrm>
          <a:off x="4941346" y="7455718"/>
          <a:ext cx="924261" cy="35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hr-HR" sz="1100">
              <a:solidFill>
                <a:schemeClr val="bg1">
                  <a:lumMod val="50000"/>
                </a:schemeClr>
              </a:solidFill>
            </a:rPr>
            <a:t>Početna stranica</a:t>
          </a:r>
          <a:endParaRPr lang="en-US" sz="1100">
            <a:solidFill>
              <a:schemeClr val="bg1">
                <a:lumMod val="50000"/>
              </a:schemeClr>
            </a:solidFill>
          </a:endParaRPr>
        </a:p>
      </xdr:txBody>
    </xdr:sp>
    <xdr:clientData/>
  </xdr:twoCellAnchor>
  <xdr:twoCellAnchor>
    <xdr:from>
      <xdr:col>5</xdr:col>
      <xdr:colOff>579120</xdr:colOff>
      <xdr:row>34</xdr:row>
      <xdr:rowOff>373600</xdr:rowOff>
    </xdr:from>
    <xdr:to>
      <xdr:col>6</xdr:col>
      <xdr:colOff>716280</xdr:colOff>
      <xdr:row>35</xdr:row>
      <xdr:rowOff>335500</xdr:rowOff>
    </xdr:to>
    <xdr:sp macro="" textlink="">
      <xdr:nvSpPr>
        <xdr:cNvPr id="42" name="TextBox 41">
          <a:hlinkClick xmlns:r="http://schemas.openxmlformats.org/officeDocument/2006/relationships" r:id="rId12"/>
          <a:extLst>
            <a:ext uri="{FF2B5EF4-FFF2-40B4-BE49-F238E27FC236}">
              <a16:creationId xmlns:a16="http://schemas.microsoft.com/office/drawing/2014/main" id="{00000000-0008-0000-0200-00002A000000}"/>
            </a:ext>
          </a:extLst>
        </xdr:cNvPr>
        <xdr:cNvSpPr txBox="1"/>
      </xdr:nvSpPr>
      <xdr:spPr>
        <a:xfrm>
          <a:off x="6155167" y="7455718"/>
          <a:ext cx="926054" cy="35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hr-HR" sz="1100">
              <a:solidFill>
                <a:schemeClr val="bg1">
                  <a:lumMod val="50000"/>
                </a:schemeClr>
              </a:solidFill>
            </a:rPr>
            <a:t>Više informacija</a:t>
          </a:r>
          <a:endParaRPr lang="en-US" sz="1100">
            <a:solidFill>
              <a:schemeClr val="bg1">
                <a:lumMod val="50000"/>
              </a:schemeClr>
            </a:solidFill>
          </a:endParaRPr>
        </a:p>
      </xdr:txBody>
    </xdr:sp>
    <xdr:clientData/>
  </xdr:twoCellAnchor>
  <xdr:twoCellAnchor>
    <xdr:from>
      <xdr:col>7</xdr:col>
      <xdr:colOff>327659</xdr:colOff>
      <xdr:row>34</xdr:row>
      <xdr:rowOff>373600</xdr:rowOff>
    </xdr:from>
    <xdr:to>
      <xdr:col>8</xdr:col>
      <xdr:colOff>314738</xdr:colOff>
      <xdr:row>35</xdr:row>
      <xdr:rowOff>335500</xdr:rowOff>
    </xdr:to>
    <xdr:sp macro="" textlink="">
      <xdr:nvSpPr>
        <xdr:cNvPr id="43" name="TextBox 42">
          <a:hlinkClick xmlns:r="http://schemas.openxmlformats.org/officeDocument/2006/relationships" r:id="rId13"/>
          <a:extLst>
            <a:ext uri="{FF2B5EF4-FFF2-40B4-BE49-F238E27FC236}">
              <a16:creationId xmlns:a16="http://schemas.microsoft.com/office/drawing/2014/main" id="{00000000-0008-0000-0200-00002B000000}"/>
            </a:ext>
          </a:extLst>
        </xdr:cNvPr>
        <xdr:cNvSpPr txBox="1"/>
      </xdr:nvSpPr>
      <xdr:spPr>
        <a:xfrm>
          <a:off x="7268485" y="7546339"/>
          <a:ext cx="807057" cy="3594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hr-HR" sz="1100">
              <a:solidFill>
                <a:schemeClr val="bg1">
                  <a:lumMod val="50000"/>
                </a:schemeClr>
              </a:solidFill>
            </a:rPr>
            <a:t>Prethodno</a:t>
          </a:r>
          <a:endParaRPr lang="en-US" sz="1100">
            <a:solidFill>
              <a:schemeClr val="bg1">
                <a:lumMod val="50000"/>
              </a:schemeClr>
            </a:solidFill>
          </a:endParaRPr>
        </a:p>
      </xdr:txBody>
    </xdr:sp>
    <xdr:clientData/>
  </xdr:twoCellAnchor>
  <xdr:twoCellAnchor>
    <xdr:from>
      <xdr:col>8</xdr:col>
      <xdr:colOff>685800</xdr:colOff>
      <xdr:row>34</xdr:row>
      <xdr:rowOff>373600</xdr:rowOff>
    </xdr:from>
    <xdr:to>
      <xdr:col>9</xdr:col>
      <xdr:colOff>647700</xdr:colOff>
      <xdr:row>35</xdr:row>
      <xdr:rowOff>335500</xdr:rowOff>
    </xdr:to>
    <xdr:sp macro="" textlink="">
      <xdr:nvSpPr>
        <xdr:cNvPr id="44" name="TextBox 43">
          <a:hlinkClick xmlns:r="http://schemas.openxmlformats.org/officeDocument/2006/relationships" r:id="rId11"/>
          <a:extLst>
            <a:ext uri="{FF2B5EF4-FFF2-40B4-BE49-F238E27FC236}">
              <a16:creationId xmlns:a16="http://schemas.microsoft.com/office/drawing/2014/main" id="{00000000-0008-0000-0200-00002C000000}"/>
            </a:ext>
          </a:extLst>
        </xdr:cNvPr>
        <xdr:cNvSpPr txBox="1"/>
      </xdr:nvSpPr>
      <xdr:spPr>
        <a:xfrm>
          <a:off x="8682318" y="7455718"/>
          <a:ext cx="750794" cy="35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hr-HR" sz="1100">
              <a:solidFill>
                <a:schemeClr val="bg1">
                  <a:lumMod val="50000"/>
                </a:schemeClr>
              </a:solidFill>
            </a:rPr>
            <a:t>Sljedeće</a:t>
          </a:r>
          <a:endParaRPr lang="en-US" sz="1100">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0</xdr:colOff>
          <xdr:row>5</xdr:row>
          <xdr:rowOff>0</xdr:rowOff>
        </xdr:from>
        <xdr:to>
          <xdr:col>7</xdr:col>
          <xdr:colOff>7620</xdr:colOff>
          <xdr:row>6</xdr:row>
          <xdr:rowOff>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327660</xdr:colOff>
          <xdr:row>5</xdr:row>
          <xdr:rowOff>76200</xdr:rowOff>
        </xdr:from>
        <xdr:to>
          <xdr:col>4</xdr:col>
          <xdr:colOff>594360</xdr:colOff>
          <xdr:row>5</xdr:row>
          <xdr:rowOff>495300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327660</xdr:colOff>
          <xdr:row>5</xdr:row>
          <xdr:rowOff>121920</xdr:rowOff>
        </xdr:from>
        <xdr:to>
          <xdr:col>6</xdr:col>
          <xdr:colOff>556260</xdr:colOff>
          <xdr:row>5</xdr:row>
          <xdr:rowOff>480060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153966</xdr:colOff>
      <xdr:row>6</xdr:row>
      <xdr:rowOff>126144</xdr:rowOff>
    </xdr:from>
    <xdr:to>
      <xdr:col>6</xdr:col>
      <xdr:colOff>475832</xdr:colOff>
      <xdr:row>8</xdr:row>
      <xdr:rowOff>66808</xdr:rowOff>
    </xdr:to>
    <xdr:pic>
      <xdr:nvPicPr>
        <xdr:cNvPr id="14" name="Imagen 13">
          <a:hlinkClick xmlns:r="http://schemas.openxmlformats.org/officeDocument/2006/relationships" r:id="rId1"/>
          <a:extLst>
            <a:ext uri="{FF2B5EF4-FFF2-40B4-BE49-F238E27FC236}">
              <a16:creationId xmlns:a16="http://schemas.microsoft.com/office/drawing/2014/main" id="{00000000-0008-0000-0300-00000E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5962751" y="1679452"/>
          <a:ext cx="321866" cy="304079"/>
        </a:xfrm>
        <a:prstGeom prst="rect">
          <a:avLst/>
        </a:prstGeom>
      </xdr:spPr>
    </xdr:pic>
    <xdr:clientData/>
  </xdr:twoCellAnchor>
  <xdr:twoCellAnchor editAs="absolute">
    <xdr:from>
      <xdr:col>5</xdr:col>
      <xdr:colOff>619718</xdr:colOff>
      <xdr:row>6</xdr:row>
      <xdr:rowOff>122236</xdr:rowOff>
    </xdr:from>
    <xdr:to>
      <xdr:col>6</xdr:col>
      <xdr:colOff>82820</xdr:colOff>
      <xdr:row>8</xdr:row>
      <xdr:rowOff>63270</xdr:rowOff>
    </xdr:to>
    <xdr:grpSp>
      <xdr:nvGrpSpPr>
        <xdr:cNvPr id="15" name="Grupo 14">
          <a:hlinkClick xmlns:r="http://schemas.openxmlformats.org/officeDocument/2006/relationships" r:id="rId3"/>
          <a:extLst>
            <a:ext uri="{FF2B5EF4-FFF2-40B4-BE49-F238E27FC236}">
              <a16:creationId xmlns:a16="http://schemas.microsoft.com/office/drawing/2014/main" id="{00000000-0008-0000-0300-00000F000000}"/>
            </a:ext>
          </a:extLst>
        </xdr:cNvPr>
        <xdr:cNvGrpSpPr/>
      </xdr:nvGrpSpPr>
      <xdr:grpSpPr>
        <a:xfrm>
          <a:off x="5538904" y="1677907"/>
          <a:ext cx="332259" cy="292506"/>
          <a:chOff x="5818414" y="9103178"/>
          <a:chExt cx="2000250" cy="1997529"/>
        </a:xfrm>
      </xdr:grpSpPr>
      <xdr:sp macro="" textlink="">
        <xdr:nvSpPr>
          <xdr:cNvPr id="16" name="Elipse 15">
            <a:extLst>
              <a:ext uri="{FF2B5EF4-FFF2-40B4-BE49-F238E27FC236}">
                <a16:creationId xmlns:a16="http://schemas.microsoft.com/office/drawing/2014/main" id="{00000000-0008-0000-0300-000010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17" name="Gráfico 42" descr="Círculo con flecha a la izquierda con relleno sólido">
            <a:extLst>
              <a:ext uri="{FF2B5EF4-FFF2-40B4-BE49-F238E27FC236}">
                <a16:creationId xmlns:a16="http://schemas.microsoft.com/office/drawing/2014/main" id="{00000000-0008-0000-0300-000011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556868</xdr:colOff>
      <xdr:row>6</xdr:row>
      <xdr:rowOff>121122</xdr:rowOff>
    </xdr:from>
    <xdr:to>
      <xdr:col>7</xdr:col>
      <xdr:colOff>711</xdr:colOff>
      <xdr:row>8</xdr:row>
      <xdr:rowOff>62648</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300-000012000000}"/>
            </a:ext>
          </a:extLst>
        </xdr:cNvPr>
        <xdr:cNvGrpSpPr/>
      </xdr:nvGrpSpPr>
      <xdr:grpSpPr>
        <a:xfrm flipH="1">
          <a:off x="6339496" y="1676793"/>
          <a:ext cx="316809" cy="292998"/>
          <a:chOff x="5818414" y="9103178"/>
          <a:chExt cx="2000250" cy="1997529"/>
        </a:xfrm>
      </xdr:grpSpPr>
      <xdr:sp macro="" textlink="">
        <xdr:nvSpPr>
          <xdr:cNvPr id="19" name="Elipse 18">
            <a:extLst>
              <a:ext uri="{FF2B5EF4-FFF2-40B4-BE49-F238E27FC236}">
                <a16:creationId xmlns:a16="http://schemas.microsoft.com/office/drawing/2014/main" id="{00000000-0008-0000-0300-000013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0" name="Gráfico 42" descr="Círculo con flecha a la izquierda con relleno sólido">
            <a:extLst>
              <a:ext uri="{FF2B5EF4-FFF2-40B4-BE49-F238E27FC236}">
                <a16:creationId xmlns:a16="http://schemas.microsoft.com/office/drawing/2014/main" id="{00000000-0008-0000-0300-000014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350520</xdr:colOff>
          <xdr:row>5</xdr:row>
          <xdr:rowOff>213360</xdr:rowOff>
        </xdr:from>
        <xdr:to>
          <xdr:col>5</xdr:col>
          <xdr:colOff>594360</xdr:colOff>
          <xdr:row>5</xdr:row>
          <xdr:rowOff>419100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7620</xdr:rowOff>
        </xdr:from>
        <xdr:to>
          <xdr:col>7</xdr:col>
          <xdr:colOff>0</xdr:colOff>
          <xdr:row>6</xdr:row>
          <xdr:rowOff>7620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xdr:row>
          <xdr:rowOff>68580</xdr:rowOff>
        </xdr:from>
        <xdr:to>
          <xdr:col>4</xdr:col>
          <xdr:colOff>556260</xdr:colOff>
          <xdr:row>5</xdr:row>
          <xdr:rowOff>327660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5</xdr:row>
          <xdr:rowOff>76200</xdr:rowOff>
        </xdr:from>
        <xdr:to>
          <xdr:col>6</xdr:col>
          <xdr:colOff>495300</xdr:colOff>
          <xdr:row>5</xdr:row>
          <xdr:rowOff>335280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6</xdr:col>
          <xdr:colOff>861060</xdr:colOff>
          <xdr:row>7</xdr:row>
          <xdr:rowOff>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6</xdr:row>
          <xdr:rowOff>76200</xdr:rowOff>
        </xdr:from>
        <xdr:to>
          <xdr:col>4</xdr:col>
          <xdr:colOff>556260</xdr:colOff>
          <xdr:row>6</xdr:row>
          <xdr:rowOff>327660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6</xdr:row>
          <xdr:rowOff>76200</xdr:rowOff>
        </xdr:from>
        <xdr:to>
          <xdr:col>6</xdr:col>
          <xdr:colOff>556260</xdr:colOff>
          <xdr:row>6</xdr:row>
          <xdr:rowOff>327660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xdr:row>
          <xdr:rowOff>0</xdr:rowOff>
        </xdr:from>
        <xdr:to>
          <xdr:col>6</xdr:col>
          <xdr:colOff>861060</xdr:colOff>
          <xdr:row>8</xdr:row>
          <xdr:rowOff>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7</xdr:row>
          <xdr:rowOff>114300</xdr:rowOff>
        </xdr:from>
        <xdr:to>
          <xdr:col>4</xdr:col>
          <xdr:colOff>518160</xdr:colOff>
          <xdr:row>7</xdr:row>
          <xdr:rowOff>480060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xdr:row>
          <xdr:rowOff>99060</xdr:rowOff>
        </xdr:from>
        <xdr:to>
          <xdr:col>6</xdr:col>
          <xdr:colOff>601980</xdr:colOff>
          <xdr:row>7</xdr:row>
          <xdr:rowOff>518160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0</xdr:rowOff>
        </xdr:from>
        <xdr:to>
          <xdr:col>7</xdr:col>
          <xdr:colOff>7620</xdr:colOff>
          <xdr:row>9</xdr:row>
          <xdr:rowOff>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8</xdr:row>
          <xdr:rowOff>99060</xdr:rowOff>
        </xdr:from>
        <xdr:to>
          <xdr:col>4</xdr:col>
          <xdr:colOff>556260</xdr:colOff>
          <xdr:row>8</xdr:row>
          <xdr:rowOff>304800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8</xdr:row>
          <xdr:rowOff>60960</xdr:rowOff>
        </xdr:from>
        <xdr:to>
          <xdr:col>6</xdr:col>
          <xdr:colOff>563880</xdr:colOff>
          <xdr:row>8</xdr:row>
          <xdr:rowOff>365760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9</xdr:row>
          <xdr:rowOff>137160</xdr:rowOff>
        </xdr:from>
        <xdr:to>
          <xdr:col>4</xdr:col>
          <xdr:colOff>525780</xdr:colOff>
          <xdr:row>9</xdr:row>
          <xdr:rowOff>640080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9</xdr:row>
          <xdr:rowOff>137160</xdr:rowOff>
        </xdr:from>
        <xdr:to>
          <xdr:col>6</xdr:col>
          <xdr:colOff>556260</xdr:colOff>
          <xdr:row>9</xdr:row>
          <xdr:rowOff>640080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53301</xdr:colOff>
      <xdr:row>10</xdr:row>
      <xdr:rowOff>128438</xdr:rowOff>
    </xdr:from>
    <xdr:to>
      <xdr:col>6</xdr:col>
      <xdr:colOff>375167</xdr:colOff>
      <xdr:row>12</xdr:row>
      <xdr:rowOff>69102</xdr:rowOff>
    </xdr:to>
    <xdr:pic>
      <xdr:nvPicPr>
        <xdr:cNvPr id="37" name="Imagen 36">
          <a:hlinkClick xmlns:r="http://schemas.openxmlformats.org/officeDocument/2006/relationships" r:id="rId1"/>
          <a:extLst>
            <a:ext uri="{FF2B5EF4-FFF2-40B4-BE49-F238E27FC236}">
              <a16:creationId xmlns:a16="http://schemas.microsoft.com/office/drawing/2014/main" id="{00000000-0008-0000-0400-000025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644601" y="3671738"/>
          <a:ext cx="321866" cy="306424"/>
        </a:xfrm>
        <a:prstGeom prst="rect">
          <a:avLst/>
        </a:prstGeom>
      </xdr:spPr>
    </xdr:pic>
    <xdr:clientData/>
  </xdr:twoCellAnchor>
  <xdr:twoCellAnchor editAs="absolute">
    <xdr:from>
      <xdr:col>5</xdr:col>
      <xdr:colOff>495862</xdr:colOff>
      <xdr:row>10</xdr:row>
      <xdr:rowOff>126124</xdr:rowOff>
    </xdr:from>
    <xdr:to>
      <xdr:col>5</xdr:col>
      <xdr:colOff>818497</xdr:colOff>
      <xdr:row>12</xdr:row>
      <xdr:rowOff>67158</xdr:rowOff>
    </xdr:to>
    <xdr:grpSp>
      <xdr:nvGrpSpPr>
        <xdr:cNvPr id="38" name="Grupo 37">
          <a:hlinkClick xmlns:r="http://schemas.openxmlformats.org/officeDocument/2006/relationships" r:id="rId3"/>
          <a:extLst>
            <a:ext uri="{FF2B5EF4-FFF2-40B4-BE49-F238E27FC236}">
              <a16:creationId xmlns:a16="http://schemas.microsoft.com/office/drawing/2014/main" id="{00000000-0008-0000-0400-000026000000}"/>
            </a:ext>
          </a:extLst>
        </xdr:cNvPr>
        <xdr:cNvGrpSpPr/>
      </xdr:nvGrpSpPr>
      <xdr:grpSpPr>
        <a:xfrm>
          <a:off x="6216815" y="3654184"/>
          <a:ext cx="326445" cy="292507"/>
          <a:chOff x="5818414" y="9103178"/>
          <a:chExt cx="2000250" cy="1997529"/>
        </a:xfrm>
      </xdr:grpSpPr>
      <xdr:sp macro="" textlink="">
        <xdr:nvSpPr>
          <xdr:cNvPr id="39" name="Elipse 38">
            <a:extLst>
              <a:ext uri="{FF2B5EF4-FFF2-40B4-BE49-F238E27FC236}">
                <a16:creationId xmlns:a16="http://schemas.microsoft.com/office/drawing/2014/main" id="{00000000-0008-0000-0400-000027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0" name="Gráfico 42" descr="Círculo con flecha a la izquierda con relleno sólido">
            <a:extLst>
              <a:ext uri="{FF2B5EF4-FFF2-40B4-BE49-F238E27FC236}">
                <a16:creationId xmlns:a16="http://schemas.microsoft.com/office/drawing/2014/main" id="{00000000-0008-0000-0400-000028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456203</xdr:colOff>
      <xdr:row>10</xdr:row>
      <xdr:rowOff>123416</xdr:rowOff>
    </xdr:from>
    <xdr:to>
      <xdr:col>6</xdr:col>
      <xdr:colOff>778836</xdr:colOff>
      <xdr:row>12</xdr:row>
      <xdr:rowOff>64942</xdr:rowOff>
    </xdr:to>
    <xdr:grpSp>
      <xdr:nvGrpSpPr>
        <xdr:cNvPr id="41" name="Grupo 40">
          <a:hlinkClick xmlns:r="http://schemas.openxmlformats.org/officeDocument/2006/relationships" r:id="rId4"/>
          <a:extLst>
            <a:ext uri="{FF2B5EF4-FFF2-40B4-BE49-F238E27FC236}">
              <a16:creationId xmlns:a16="http://schemas.microsoft.com/office/drawing/2014/main" id="{00000000-0008-0000-0400-000029000000}"/>
            </a:ext>
          </a:extLst>
        </xdr:cNvPr>
        <xdr:cNvGrpSpPr/>
      </xdr:nvGrpSpPr>
      <xdr:grpSpPr>
        <a:xfrm flipH="1">
          <a:off x="7034406" y="3649571"/>
          <a:ext cx="326443" cy="294904"/>
          <a:chOff x="5818414" y="9103178"/>
          <a:chExt cx="2000250" cy="1997529"/>
        </a:xfrm>
      </xdr:grpSpPr>
      <xdr:sp macro="" textlink="">
        <xdr:nvSpPr>
          <xdr:cNvPr id="42" name="Elipse 41">
            <a:extLst>
              <a:ext uri="{FF2B5EF4-FFF2-40B4-BE49-F238E27FC236}">
                <a16:creationId xmlns:a16="http://schemas.microsoft.com/office/drawing/2014/main" id="{00000000-0008-0000-0400-00002A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43" name="Gráfico 42" descr="Círculo con flecha a la izquierda con relleno sólido">
            <a:extLst>
              <a:ext uri="{FF2B5EF4-FFF2-40B4-BE49-F238E27FC236}">
                <a16:creationId xmlns:a16="http://schemas.microsoft.com/office/drawing/2014/main" id="{00000000-0008-0000-0400-00002B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68580</xdr:rowOff>
        </xdr:from>
        <xdr:to>
          <xdr:col>5</xdr:col>
          <xdr:colOff>556260</xdr:colOff>
          <xdr:row>5</xdr:row>
          <xdr:rowOff>327660</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68580</xdr:rowOff>
        </xdr:from>
        <xdr:to>
          <xdr:col>5</xdr:col>
          <xdr:colOff>556260</xdr:colOff>
          <xdr:row>6</xdr:row>
          <xdr:rowOff>327660</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160020</xdr:rowOff>
        </xdr:from>
        <xdr:to>
          <xdr:col>5</xdr:col>
          <xdr:colOff>563880</xdr:colOff>
          <xdr:row>7</xdr:row>
          <xdr:rowOff>419100</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68580</xdr:rowOff>
        </xdr:from>
        <xdr:to>
          <xdr:col>5</xdr:col>
          <xdr:colOff>556260</xdr:colOff>
          <xdr:row>8</xdr:row>
          <xdr:rowOff>327660</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9</xdr:row>
          <xdr:rowOff>251460</xdr:rowOff>
        </xdr:from>
        <xdr:to>
          <xdr:col>5</xdr:col>
          <xdr:colOff>563880</xdr:colOff>
          <xdr:row>9</xdr:row>
          <xdr:rowOff>518160</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7620</xdr:colOff>
          <xdr:row>6</xdr:row>
          <xdr:rowOff>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xdr:row>
          <xdr:rowOff>60960</xdr:rowOff>
        </xdr:from>
        <xdr:to>
          <xdr:col>4</xdr:col>
          <xdr:colOff>556260</xdr:colOff>
          <xdr:row>5</xdr:row>
          <xdr:rowOff>365760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60960</xdr:rowOff>
        </xdr:from>
        <xdr:to>
          <xdr:col>6</xdr:col>
          <xdr:colOff>533400</xdr:colOff>
          <xdr:row>5</xdr:row>
          <xdr:rowOff>365760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7620</xdr:colOff>
          <xdr:row>7</xdr:row>
          <xdr:rowOff>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6</xdr:row>
          <xdr:rowOff>99060</xdr:rowOff>
        </xdr:from>
        <xdr:to>
          <xdr:col>4</xdr:col>
          <xdr:colOff>533400</xdr:colOff>
          <xdr:row>6</xdr:row>
          <xdr:rowOff>327660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xdr:row>
          <xdr:rowOff>76200</xdr:rowOff>
        </xdr:from>
        <xdr:to>
          <xdr:col>6</xdr:col>
          <xdr:colOff>518160</xdr:colOff>
          <xdr:row>6</xdr:row>
          <xdr:rowOff>327660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7620</xdr:colOff>
          <xdr:row>8</xdr:row>
          <xdr:rowOff>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7</xdr:row>
          <xdr:rowOff>76200</xdr:rowOff>
        </xdr:from>
        <xdr:to>
          <xdr:col>4</xdr:col>
          <xdr:colOff>556260</xdr:colOff>
          <xdr:row>7</xdr:row>
          <xdr:rowOff>518160</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7</xdr:row>
          <xdr:rowOff>76200</xdr:rowOff>
        </xdr:from>
        <xdr:to>
          <xdr:col>6</xdr:col>
          <xdr:colOff>525780</xdr:colOff>
          <xdr:row>7</xdr:row>
          <xdr:rowOff>525780</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7620</xdr:colOff>
          <xdr:row>9</xdr:row>
          <xdr:rowOff>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8</xdr:row>
          <xdr:rowOff>99060</xdr:rowOff>
        </xdr:from>
        <xdr:to>
          <xdr:col>4</xdr:col>
          <xdr:colOff>533400</xdr:colOff>
          <xdr:row>9</xdr:row>
          <xdr:rowOff>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8</xdr:row>
          <xdr:rowOff>99060</xdr:rowOff>
        </xdr:from>
        <xdr:to>
          <xdr:col>6</xdr:col>
          <xdr:colOff>518160</xdr:colOff>
          <xdr:row>9</xdr:row>
          <xdr:rowOff>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77504</xdr:colOff>
      <xdr:row>9</xdr:row>
      <xdr:rowOff>110298</xdr:rowOff>
    </xdr:from>
    <xdr:to>
      <xdr:col>6</xdr:col>
      <xdr:colOff>399370</xdr:colOff>
      <xdr:row>11</xdr:row>
      <xdr:rowOff>50962</xdr:rowOff>
    </xdr:to>
    <xdr:pic>
      <xdr:nvPicPr>
        <xdr:cNvPr id="22" name="Imagen 21">
          <a:hlinkClick xmlns:r="http://schemas.openxmlformats.org/officeDocument/2006/relationships" r:id="rId1"/>
          <a:extLst>
            <a:ext uri="{FF2B5EF4-FFF2-40B4-BE49-F238E27FC236}">
              <a16:creationId xmlns:a16="http://schemas.microsoft.com/office/drawing/2014/main" id="{00000000-0008-0000-0500-000016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249704" y="2830638"/>
          <a:ext cx="321866" cy="306424"/>
        </a:xfrm>
        <a:prstGeom prst="rect">
          <a:avLst/>
        </a:prstGeom>
      </xdr:spPr>
    </xdr:pic>
    <xdr:clientData/>
  </xdr:twoCellAnchor>
  <xdr:twoCellAnchor editAs="absolute">
    <xdr:from>
      <xdr:col>5</xdr:col>
      <xdr:colOff>548640</xdr:colOff>
      <xdr:row>9</xdr:row>
      <xdr:rowOff>102971</xdr:rowOff>
    </xdr:from>
    <xdr:to>
      <xdr:col>5</xdr:col>
      <xdr:colOff>871275</xdr:colOff>
      <xdr:row>11</xdr:row>
      <xdr:rowOff>44005</xdr:rowOff>
    </xdr:to>
    <xdr:grpSp>
      <xdr:nvGrpSpPr>
        <xdr:cNvPr id="23" name="Grupo 22">
          <a:hlinkClick xmlns:r="http://schemas.openxmlformats.org/officeDocument/2006/relationships" r:id="rId3"/>
          <a:extLst>
            <a:ext uri="{FF2B5EF4-FFF2-40B4-BE49-F238E27FC236}">
              <a16:creationId xmlns:a16="http://schemas.microsoft.com/office/drawing/2014/main" id="{00000000-0008-0000-0500-000017000000}"/>
            </a:ext>
          </a:extLst>
        </xdr:cNvPr>
        <xdr:cNvGrpSpPr/>
      </xdr:nvGrpSpPr>
      <xdr:grpSpPr>
        <a:xfrm>
          <a:off x="5832872" y="2815691"/>
          <a:ext cx="316920" cy="302032"/>
          <a:chOff x="5818414" y="9103178"/>
          <a:chExt cx="2000250" cy="1997529"/>
        </a:xfrm>
      </xdr:grpSpPr>
      <xdr:sp macro="" textlink="">
        <xdr:nvSpPr>
          <xdr:cNvPr id="24" name="Elipse 23">
            <a:extLst>
              <a:ext uri="{FF2B5EF4-FFF2-40B4-BE49-F238E27FC236}">
                <a16:creationId xmlns:a16="http://schemas.microsoft.com/office/drawing/2014/main" id="{00000000-0008-0000-0500-000018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5" name="Gráfico 42" descr="Círculo con flecha a la izquierda con relleno sólido">
            <a:extLst>
              <a:ext uri="{FF2B5EF4-FFF2-40B4-BE49-F238E27FC236}">
                <a16:creationId xmlns:a16="http://schemas.microsoft.com/office/drawing/2014/main" id="{00000000-0008-0000-0500-000019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480406</xdr:colOff>
      <xdr:row>9</xdr:row>
      <xdr:rowOff>105276</xdr:rowOff>
    </xdr:from>
    <xdr:to>
      <xdr:col>6</xdr:col>
      <xdr:colOff>803039</xdr:colOff>
      <xdr:row>11</xdr:row>
      <xdr:rowOff>46802</xdr:rowOff>
    </xdr:to>
    <xdr:grpSp>
      <xdr:nvGrpSpPr>
        <xdr:cNvPr id="26" name="Grupo 25">
          <a:hlinkClick xmlns:r="http://schemas.openxmlformats.org/officeDocument/2006/relationships" r:id="rId4"/>
          <a:extLst>
            <a:ext uri="{FF2B5EF4-FFF2-40B4-BE49-F238E27FC236}">
              <a16:creationId xmlns:a16="http://schemas.microsoft.com/office/drawing/2014/main" id="{00000000-0008-0000-0500-00001A000000}"/>
            </a:ext>
          </a:extLst>
        </xdr:cNvPr>
        <xdr:cNvGrpSpPr/>
      </xdr:nvGrpSpPr>
      <xdr:grpSpPr>
        <a:xfrm flipH="1">
          <a:off x="6649987" y="2817996"/>
          <a:ext cx="326443" cy="302524"/>
          <a:chOff x="5818414" y="9103178"/>
          <a:chExt cx="2000250" cy="1997529"/>
        </a:xfrm>
      </xdr:grpSpPr>
      <xdr:sp macro="" textlink="">
        <xdr:nvSpPr>
          <xdr:cNvPr id="27" name="Elipse 26">
            <a:extLst>
              <a:ext uri="{FF2B5EF4-FFF2-40B4-BE49-F238E27FC236}">
                <a16:creationId xmlns:a16="http://schemas.microsoft.com/office/drawing/2014/main" id="{00000000-0008-0000-0500-00001B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8" name="Gráfico 42" descr="Círculo con flecha a la izquierda con relleno sólido">
            <a:extLst>
              <a:ext uri="{FF2B5EF4-FFF2-40B4-BE49-F238E27FC236}">
                <a16:creationId xmlns:a16="http://schemas.microsoft.com/office/drawing/2014/main" id="{00000000-0008-0000-0500-00001C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60960</xdr:rowOff>
        </xdr:from>
        <xdr:to>
          <xdr:col>5</xdr:col>
          <xdr:colOff>556260</xdr:colOff>
          <xdr:row>5</xdr:row>
          <xdr:rowOff>365760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60960</xdr:rowOff>
        </xdr:from>
        <xdr:to>
          <xdr:col>5</xdr:col>
          <xdr:colOff>556260</xdr:colOff>
          <xdr:row>6</xdr:row>
          <xdr:rowOff>365760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160020</xdr:rowOff>
        </xdr:from>
        <xdr:to>
          <xdr:col>5</xdr:col>
          <xdr:colOff>556260</xdr:colOff>
          <xdr:row>7</xdr:row>
          <xdr:rowOff>457200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60960</xdr:rowOff>
        </xdr:from>
        <xdr:to>
          <xdr:col>5</xdr:col>
          <xdr:colOff>556260</xdr:colOff>
          <xdr:row>8</xdr:row>
          <xdr:rowOff>365760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xdr:row>
          <xdr:rowOff>60960</xdr:rowOff>
        </xdr:from>
        <xdr:to>
          <xdr:col>4</xdr:col>
          <xdr:colOff>518160</xdr:colOff>
          <xdr:row>5</xdr:row>
          <xdr:rowOff>342900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60960</xdr:rowOff>
        </xdr:from>
        <xdr:to>
          <xdr:col>6</xdr:col>
          <xdr:colOff>495300</xdr:colOff>
          <xdr:row>5</xdr:row>
          <xdr:rowOff>335280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182880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6</xdr:row>
          <xdr:rowOff>144780</xdr:rowOff>
        </xdr:from>
        <xdr:to>
          <xdr:col>4</xdr:col>
          <xdr:colOff>556260</xdr:colOff>
          <xdr:row>7</xdr:row>
          <xdr:rowOff>182880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xdr:row>
          <xdr:rowOff>175260</xdr:rowOff>
        </xdr:from>
        <xdr:to>
          <xdr:col>6</xdr:col>
          <xdr:colOff>533400</xdr:colOff>
          <xdr:row>7</xdr:row>
          <xdr:rowOff>182880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7</xdr:row>
          <xdr:rowOff>68580</xdr:rowOff>
        </xdr:from>
        <xdr:to>
          <xdr:col>4</xdr:col>
          <xdr:colOff>518160</xdr:colOff>
          <xdr:row>7</xdr:row>
          <xdr:rowOff>335280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xdr:row>
          <xdr:rowOff>68580</xdr:rowOff>
        </xdr:from>
        <xdr:to>
          <xdr:col>6</xdr:col>
          <xdr:colOff>495300</xdr:colOff>
          <xdr:row>7</xdr:row>
          <xdr:rowOff>335280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8</xdr:row>
          <xdr:rowOff>144780</xdr:rowOff>
        </xdr:from>
        <xdr:to>
          <xdr:col>4</xdr:col>
          <xdr:colOff>525780</xdr:colOff>
          <xdr:row>8</xdr:row>
          <xdr:rowOff>457200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xdr:row>
          <xdr:rowOff>144780</xdr:rowOff>
        </xdr:from>
        <xdr:to>
          <xdr:col>6</xdr:col>
          <xdr:colOff>518160</xdr:colOff>
          <xdr:row>8</xdr:row>
          <xdr:rowOff>457200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9</xdr:row>
          <xdr:rowOff>106680</xdr:rowOff>
        </xdr:from>
        <xdr:to>
          <xdr:col>4</xdr:col>
          <xdr:colOff>563880</xdr:colOff>
          <xdr:row>9</xdr:row>
          <xdr:rowOff>304800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xdr:row>
          <xdr:rowOff>106680</xdr:rowOff>
        </xdr:from>
        <xdr:to>
          <xdr:col>6</xdr:col>
          <xdr:colOff>556260</xdr:colOff>
          <xdr:row>9</xdr:row>
          <xdr:rowOff>327660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7</xdr:col>
          <xdr:colOff>0</xdr:colOff>
          <xdr:row>11</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10</xdr:row>
          <xdr:rowOff>68580</xdr:rowOff>
        </xdr:from>
        <xdr:to>
          <xdr:col>4</xdr:col>
          <xdr:colOff>556260</xdr:colOff>
          <xdr:row>10</xdr:row>
          <xdr:rowOff>365760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xdr:row>
          <xdr:rowOff>68580</xdr:rowOff>
        </xdr:from>
        <xdr:to>
          <xdr:col>6</xdr:col>
          <xdr:colOff>533400</xdr:colOff>
          <xdr:row>10</xdr:row>
          <xdr:rowOff>365760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7</xdr:col>
          <xdr:colOff>0</xdr:colOff>
          <xdr:row>12</xdr:row>
          <xdr:rowOff>0</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11</xdr:row>
          <xdr:rowOff>68580</xdr:rowOff>
        </xdr:from>
        <xdr:to>
          <xdr:col>4</xdr:col>
          <xdr:colOff>518160</xdr:colOff>
          <xdr:row>11</xdr:row>
          <xdr:rowOff>335280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76200</xdr:rowOff>
        </xdr:from>
        <xdr:to>
          <xdr:col>6</xdr:col>
          <xdr:colOff>487680</xdr:colOff>
          <xdr:row>11</xdr:row>
          <xdr:rowOff>342900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95951</xdr:colOff>
      <xdr:row>13</xdr:row>
      <xdr:rowOff>94215</xdr:rowOff>
    </xdr:from>
    <xdr:to>
      <xdr:col>6</xdr:col>
      <xdr:colOff>398767</xdr:colOff>
      <xdr:row>15</xdr:row>
      <xdr:rowOff>58216</xdr:rowOff>
    </xdr:to>
    <xdr:pic>
      <xdr:nvPicPr>
        <xdr:cNvPr id="28" name="Imagen 27">
          <a:hlinkClick xmlns:r="http://schemas.openxmlformats.org/officeDocument/2006/relationships" r:id="rId1"/>
          <a:extLst>
            <a:ext uri="{FF2B5EF4-FFF2-40B4-BE49-F238E27FC236}">
              <a16:creationId xmlns:a16="http://schemas.microsoft.com/office/drawing/2014/main" id="{00000000-0008-0000-0600-00001C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405311" y="4020659"/>
          <a:ext cx="321866" cy="306424"/>
        </a:xfrm>
        <a:prstGeom prst="rect">
          <a:avLst/>
        </a:prstGeom>
      </xdr:spPr>
    </xdr:pic>
    <xdr:clientData/>
  </xdr:twoCellAnchor>
  <xdr:twoCellAnchor editAs="absolute">
    <xdr:from>
      <xdr:col>5</xdr:col>
      <xdr:colOff>549942</xdr:colOff>
      <xdr:row>13</xdr:row>
      <xdr:rowOff>94508</xdr:rowOff>
    </xdr:from>
    <xdr:to>
      <xdr:col>5</xdr:col>
      <xdr:colOff>853527</xdr:colOff>
      <xdr:row>15</xdr:row>
      <xdr:rowOff>58879</xdr:rowOff>
    </xdr:to>
    <xdr:grpSp>
      <xdr:nvGrpSpPr>
        <xdr:cNvPr id="32" name="Grupo 31">
          <a:hlinkClick xmlns:r="http://schemas.openxmlformats.org/officeDocument/2006/relationships" r:id="rId3"/>
          <a:extLst>
            <a:ext uri="{FF2B5EF4-FFF2-40B4-BE49-F238E27FC236}">
              <a16:creationId xmlns:a16="http://schemas.microsoft.com/office/drawing/2014/main" id="{00000000-0008-0000-0600-000020000000}"/>
            </a:ext>
          </a:extLst>
        </xdr:cNvPr>
        <xdr:cNvGrpSpPr/>
      </xdr:nvGrpSpPr>
      <xdr:grpSpPr>
        <a:xfrm>
          <a:off x="5965143" y="4188115"/>
          <a:ext cx="303585" cy="313938"/>
          <a:chOff x="5818414" y="9103178"/>
          <a:chExt cx="2000250" cy="1997529"/>
        </a:xfrm>
      </xdr:grpSpPr>
      <xdr:sp macro="" textlink="">
        <xdr:nvSpPr>
          <xdr:cNvPr id="33" name="Elipse 32">
            <a:extLst>
              <a:ext uri="{FF2B5EF4-FFF2-40B4-BE49-F238E27FC236}">
                <a16:creationId xmlns:a16="http://schemas.microsoft.com/office/drawing/2014/main" id="{00000000-0008-0000-0600-000021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4" name="Gráfico 42" descr="Círculo con flecha a la izquierda con relleno sólido">
            <a:extLst>
              <a:ext uri="{FF2B5EF4-FFF2-40B4-BE49-F238E27FC236}">
                <a16:creationId xmlns:a16="http://schemas.microsoft.com/office/drawing/2014/main" id="{00000000-0008-0000-0600-000022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475993</xdr:colOff>
      <xdr:row>13</xdr:row>
      <xdr:rowOff>96813</xdr:rowOff>
    </xdr:from>
    <xdr:to>
      <xdr:col>6</xdr:col>
      <xdr:colOff>821486</xdr:colOff>
      <xdr:row>15</xdr:row>
      <xdr:rowOff>54056</xdr:rowOff>
    </xdr:to>
    <xdr:grpSp>
      <xdr:nvGrpSpPr>
        <xdr:cNvPr id="35" name="Grupo 34">
          <a:hlinkClick xmlns:r="http://schemas.openxmlformats.org/officeDocument/2006/relationships" r:id="rId4"/>
          <a:extLst>
            <a:ext uri="{FF2B5EF4-FFF2-40B4-BE49-F238E27FC236}">
              <a16:creationId xmlns:a16="http://schemas.microsoft.com/office/drawing/2014/main" id="{00000000-0008-0000-0600-000023000000}"/>
            </a:ext>
          </a:extLst>
        </xdr:cNvPr>
        <xdr:cNvGrpSpPr/>
      </xdr:nvGrpSpPr>
      <xdr:grpSpPr>
        <a:xfrm flipH="1">
          <a:off x="6760350" y="4182800"/>
          <a:ext cx="337873" cy="322050"/>
          <a:chOff x="5818414" y="9103178"/>
          <a:chExt cx="2000250" cy="1997529"/>
        </a:xfrm>
      </xdr:grpSpPr>
      <xdr:sp macro="" textlink="">
        <xdr:nvSpPr>
          <xdr:cNvPr id="36" name="Elipse 35">
            <a:extLst>
              <a:ext uri="{FF2B5EF4-FFF2-40B4-BE49-F238E27FC236}">
                <a16:creationId xmlns:a16="http://schemas.microsoft.com/office/drawing/2014/main" id="{00000000-0008-0000-0600-000024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7" name="Gráfico 42" descr="Círculo con flecha a la izquierda con relleno sólido">
            <a:extLst>
              <a:ext uri="{FF2B5EF4-FFF2-40B4-BE49-F238E27FC236}">
                <a16:creationId xmlns:a16="http://schemas.microsoft.com/office/drawing/2014/main" id="{00000000-0008-0000-0600-000025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60960</xdr:rowOff>
        </xdr:from>
        <xdr:to>
          <xdr:col>5</xdr:col>
          <xdr:colOff>518160</xdr:colOff>
          <xdr:row>5</xdr:row>
          <xdr:rowOff>342900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60960</xdr:rowOff>
        </xdr:from>
        <xdr:to>
          <xdr:col>5</xdr:col>
          <xdr:colOff>518160</xdr:colOff>
          <xdr:row>6</xdr:row>
          <xdr:rowOff>342900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60960</xdr:rowOff>
        </xdr:from>
        <xdr:to>
          <xdr:col>5</xdr:col>
          <xdr:colOff>518160</xdr:colOff>
          <xdr:row>7</xdr:row>
          <xdr:rowOff>342900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8</xdr:row>
          <xdr:rowOff>144780</xdr:rowOff>
        </xdr:from>
        <xdr:to>
          <xdr:col>5</xdr:col>
          <xdr:colOff>525780</xdr:colOff>
          <xdr:row>8</xdr:row>
          <xdr:rowOff>441960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9</xdr:row>
          <xdr:rowOff>60960</xdr:rowOff>
        </xdr:from>
        <xdr:to>
          <xdr:col>5</xdr:col>
          <xdr:colOff>518160</xdr:colOff>
          <xdr:row>9</xdr:row>
          <xdr:rowOff>342900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10</xdr:row>
          <xdr:rowOff>60960</xdr:rowOff>
        </xdr:from>
        <xdr:to>
          <xdr:col>5</xdr:col>
          <xdr:colOff>518160</xdr:colOff>
          <xdr:row>10</xdr:row>
          <xdr:rowOff>342900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11</xdr:row>
          <xdr:rowOff>60960</xdr:rowOff>
        </xdr:from>
        <xdr:to>
          <xdr:col>5</xdr:col>
          <xdr:colOff>518160</xdr:colOff>
          <xdr:row>11</xdr:row>
          <xdr:rowOff>342900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38100</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xdr:row>
          <xdr:rowOff>76200</xdr:rowOff>
        </xdr:from>
        <xdr:to>
          <xdr:col>4</xdr:col>
          <xdr:colOff>556260</xdr:colOff>
          <xdr:row>5</xdr:row>
          <xdr:rowOff>373380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xdr:row>
          <xdr:rowOff>76200</xdr:rowOff>
        </xdr:from>
        <xdr:to>
          <xdr:col>6</xdr:col>
          <xdr:colOff>518160</xdr:colOff>
          <xdr:row>5</xdr:row>
          <xdr:rowOff>373380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38100</xdr:rowOff>
        </xdr:to>
        <xdr:sp macro="" textlink="">
          <xdr:nvSpPr>
            <xdr:cNvPr id="9220" name="Group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6</xdr:row>
          <xdr:rowOff>99060</xdr:rowOff>
        </xdr:from>
        <xdr:to>
          <xdr:col>4</xdr:col>
          <xdr:colOff>571500</xdr:colOff>
          <xdr:row>6</xdr:row>
          <xdr:rowOff>365760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6</xdr:row>
          <xdr:rowOff>99060</xdr:rowOff>
        </xdr:from>
        <xdr:to>
          <xdr:col>6</xdr:col>
          <xdr:colOff>533400</xdr:colOff>
          <xdr:row>6</xdr:row>
          <xdr:rowOff>365760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38100</xdr:rowOff>
        </xdr:to>
        <xdr:sp macro="" textlink="">
          <xdr:nvSpPr>
            <xdr:cNvPr id="9223" name="Group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7</xdr:row>
          <xdr:rowOff>76200</xdr:rowOff>
        </xdr:from>
        <xdr:to>
          <xdr:col>4</xdr:col>
          <xdr:colOff>533400</xdr:colOff>
          <xdr:row>7</xdr:row>
          <xdr:rowOff>373380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7</xdr:row>
          <xdr:rowOff>99060</xdr:rowOff>
        </xdr:from>
        <xdr:to>
          <xdr:col>6</xdr:col>
          <xdr:colOff>495300</xdr:colOff>
          <xdr:row>7</xdr:row>
          <xdr:rowOff>365760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0</xdr:rowOff>
        </xdr:to>
        <xdr:sp macro="" textlink="">
          <xdr:nvSpPr>
            <xdr:cNvPr id="9227" name="Group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8</xdr:row>
          <xdr:rowOff>76200</xdr:rowOff>
        </xdr:from>
        <xdr:to>
          <xdr:col>4</xdr:col>
          <xdr:colOff>518160</xdr:colOff>
          <xdr:row>8</xdr:row>
          <xdr:rowOff>304800</xdr:rowOff>
        </xdr:to>
        <xdr:sp macro="" textlink="">
          <xdr:nvSpPr>
            <xdr:cNvPr id="9228" name="Option Button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8</xdr:row>
          <xdr:rowOff>99060</xdr:rowOff>
        </xdr:from>
        <xdr:to>
          <xdr:col>6</xdr:col>
          <xdr:colOff>480060</xdr:colOff>
          <xdr:row>8</xdr:row>
          <xdr:rowOff>304800</xdr:rowOff>
        </xdr:to>
        <xdr:sp macro="" textlink="">
          <xdr:nvSpPr>
            <xdr:cNvPr id="9229" name="Option Button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9230" name="Group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9</xdr:row>
          <xdr:rowOff>76200</xdr:rowOff>
        </xdr:from>
        <xdr:to>
          <xdr:col>4</xdr:col>
          <xdr:colOff>518160</xdr:colOff>
          <xdr:row>9</xdr:row>
          <xdr:rowOff>304800</xdr:rowOff>
        </xdr:to>
        <xdr:sp macro="" textlink="">
          <xdr:nvSpPr>
            <xdr:cNvPr id="9231" name="Option Button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9</xdr:row>
          <xdr:rowOff>76200</xdr:rowOff>
        </xdr:from>
        <xdr:to>
          <xdr:col>6</xdr:col>
          <xdr:colOff>480060</xdr:colOff>
          <xdr:row>9</xdr:row>
          <xdr:rowOff>304800</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6</xdr:col>
      <xdr:colOff>38000</xdr:colOff>
      <xdr:row>11</xdr:row>
      <xdr:rowOff>45614</xdr:rowOff>
    </xdr:from>
    <xdr:to>
      <xdr:col>6</xdr:col>
      <xdr:colOff>359866</xdr:colOff>
      <xdr:row>12</xdr:row>
      <xdr:rowOff>176778</xdr:rowOff>
    </xdr:to>
    <xdr:pic>
      <xdr:nvPicPr>
        <xdr:cNvPr id="23" name="Imagen 22">
          <a:hlinkClick xmlns:r="http://schemas.openxmlformats.org/officeDocument/2006/relationships" r:id="rId1"/>
          <a:extLst>
            <a:ext uri="{FF2B5EF4-FFF2-40B4-BE49-F238E27FC236}">
              <a16:creationId xmlns:a16="http://schemas.microsoft.com/office/drawing/2014/main" id="{00000000-0008-0000-0700-000017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598820" y="3082898"/>
          <a:ext cx="321866" cy="306424"/>
        </a:xfrm>
        <a:prstGeom prst="rect">
          <a:avLst/>
        </a:prstGeom>
      </xdr:spPr>
    </xdr:pic>
    <xdr:clientData/>
  </xdr:twoCellAnchor>
  <xdr:twoCellAnchor editAs="absolute">
    <xdr:from>
      <xdr:col>5</xdr:col>
      <xdr:colOff>480561</xdr:colOff>
      <xdr:row>11</xdr:row>
      <xdr:rowOff>38287</xdr:rowOff>
    </xdr:from>
    <xdr:to>
      <xdr:col>5</xdr:col>
      <xdr:colOff>803196</xdr:colOff>
      <xdr:row>12</xdr:row>
      <xdr:rowOff>169821</xdr:rowOff>
    </xdr:to>
    <xdr:grpSp>
      <xdr:nvGrpSpPr>
        <xdr:cNvPr id="24" name="Grupo 23">
          <a:hlinkClick xmlns:r="http://schemas.openxmlformats.org/officeDocument/2006/relationships" r:id="rId3"/>
          <a:extLst>
            <a:ext uri="{FF2B5EF4-FFF2-40B4-BE49-F238E27FC236}">
              <a16:creationId xmlns:a16="http://schemas.microsoft.com/office/drawing/2014/main" id="{00000000-0008-0000-0700-000018000000}"/>
            </a:ext>
          </a:extLst>
        </xdr:cNvPr>
        <xdr:cNvGrpSpPr/>
      </xdr:nvGrpSpPr>
      <xdr:grpSpPr>
        <a:xfrm>
          <a:off x="6150079" y="3092240"/>
          <a:ext cx="326445" cy="313938"/>
          <a:chOff x="5818414" y="9103178"/>
          <a:chExt cx="2000250" cy="1997529"/>
        </a:xfrm>
      </xdr:grpSpPr>
      <xdr:sp macro="" textlink="">
        <xdr:nvSpPr>
          <xdr:cNvPr id="25" name="Elipse 24">
            <a:extLst>
              <a:ext uri="{FF2B5EF4-FFF2-40B4-BE49-F238E27FC236}">
                <a16:creationId xmlns:a16="http://schemas.microsoft.com/office/drawing/2014/main" id="{00000000-0008-0000-0700-000019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6" name="Gráfico 42" descr="Círculo con flecha a la izquierda con relleno sólido">
            <a:extLst>
              <a:ext uri="{FF2B5EF4-FFF2-40B4-BE49-F238E27FC236}">
                <a16:creationId xmlns:a16="http://schemas.microsoft.com/office/drawing/2014/main" id="{00000000-0008-0000-0700-00001A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440902</xdr:colOff>
      <xdr:row>11</xdr:row>
      <xdr:rowOff>40592</xdr:rowOff>
    </xdr:from>
    <xdr:to>
      <xdr:col>6</xdr:col>
      <xdr:colOff>763535</xdr:colOff>
      <xdr:row>12</xdr:row>
      <xdr:rowOff>172618</xdr:rowOff>
    </xdr:to>
    <xdr:grpSp>
      <xdr:nvGrpSpPr>
        <xdr:cNvPr id="27" name="Grupo 26">
          <a:hlinkClick xmlns:r="http://schemas.openxmlformats.org/officeDocument/2006/relationships" r:id="rId4"/>
          <a:extLst>
            <a:ext uri="{FF2B5EF4-FFF2-40B4-BE49-F238E27FC236}">
              <a16:creationId xmlns:a16="http://schemas.microsoft.com/office/drawing/2014/main" id="{00000000-0008-0000-0700-00001B000000}"/>
            </a:ext>
          </a:extLst>
        </xdr:cNvPr>
        <xdr:cNvGrpSpPr/>
      </xdr:nvGrpSpPr>
      <xdr:grpSpPr>
        <a:xfrm flipH="1">
          <a:off x="6967670" y="3094545"/>
          <a:ext cx="326443" cy="306810"/>
          <a:chOff x="5818414" y="9103178"/>
          <a:chExt cx="2000250" cy="1997529"/>
        </a:xfrm>
      </xdr:grpSpPr>
      <xdr:sp macro="" textlink="">
        <xdr:nvSpPr>
          <xdr:cNvPr id="28" name="Elipse 27">
            <a:extLst>
              <a:ext uri="{FF2B5EF4-FFF2-40B4-BE49-F238E27FC236}">
                <a16:creationId xmlns:a16="http://schemas.microsoft.com/office/drawing/2014/main" id="{00000000-0008-0000-0700-00001C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9" name="Gráfico 42" descr="Círculo con flecha a la izquierda con relleno sólido">
            <a:extLst>
              <a:ext uri="{FF2B5EF4-FFF2-40B4-BE49-F238E27FC236}">
                <a16:creationId xmlns:a16="http://schemas.microsoft.com/office/drawing/2014/main" id="{00000000-0008-0000-0700-00001D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327660</xdr:colOff>
          <xdr:row>5</xdr:row>
          <xdr:rowOff>76200</xdr:rowOff>
        </xdr:from>
        <xdr:to>
          <xdr:col>5</xdr:col>
          <xdr:colOff>556260</xdr:colOff>
          <xdr:row>5</xdr:row>
          <xdr:rowOff>373380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6</xdr:row>
          <xdr:rowOff>76200</xdr:rowOff>
        </xdr:from>
        <xdr:to>
          <xdr:col>5</xdr:col>
          <xdr:colOff>556260</xdr:colOff>
          <xdr:row>6</xdr:row>
          <xdr:rowOff>373380</xdr:rowOff>
        </xdr:to>
        <xdr:sp macro="" textlink="">
          <xdr:nvSpPr>
            <xdr:cNvPr id="9234" name="Option Button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7</xdr:row>
          <xdr:rowOff>76200</xdr:rowOff>
        </xdr:from>
        <xdr:to>
          <xdr:col>5</xdr:col>
          <xdr:colOff>556260</xdr:colOff>
          <xdr:row>7</xdr:row>
          <xdr:rowOff>373380</xdr:rowOff>
        </xdr:to>
        <xdr:sp macro="" textlink="">
          <xdr:nvSpPr>
            <xdr:cNvPr id="9235" name="Option Button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76200</xdr:rowOff>
        </xdr:from>
        <xdr:to>
          <xdr:col>5</xdr:col>
          <xdr:colOff>556260</xdr:colOff>
          <xdr:row>8</xdr:row>
          <xdr:rowOff>373380</xdr:rowOff>
        </xdr:to>
        <xdr:sp macro="" textlink="">
          <xdr:nvSpPr>
            <xdr:cNvPr id="9236" name="Option Button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9</xdr:row>
          <xdr:rowOff>76200</xdr:rowOff>
        </xdr:from>
        <xdr:to>
          <xdr:col>5</xdr:col>
          <xdr:colOff>556260</xdr:colOff>
          <xdr:row>9</xdr:row>
          <xdr:rowOff>373380</xdr:rowOff>
        </xdr:to>
        <xdr:sp macro="" textlink="">
          <xdr:nvSpPr>
            <xdr:cNvPr id="9237" name="Option Button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0</xdr:rowOff>
        </xdr:to>
        <xdr:sp macro="" textlink="">
          <xdr:nvSpPr>
            <xdr:cNvPr id="10241" name="Group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5</xdr:row>
          <xdr:rowOff>38100</xdr:rowOff>
        </xdr:from>
        <xdr:to>
          <xdr:col>4</xdr:col>
          <xdr:colOff>556260</xdr:colOff>
          <xdr:row>5</xdr:row>
          <xdr:rowOff>365760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5</xdr:row>
          <xdr:rowOff>38100</xdr:rowOff>
        </xdr:from>
        <xdr:to>
          <xdr:col>6</xdr:col>
          <xdr:colOff>556260</xdr:colOff>
          <xdr:row>5</xdr:row>
          <xdr:rowOff>365760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10247" name="Group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76200</xdr:rowOff>
        </xdr:from>
        <xdr:to>
          <xdr:col>4</xdr:col>
          <xdr:colOff>518160</xdr:colOff>
          <xdr:row>6</xdr:row>
          <xdr:rowOff>304800</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6</xdr:row>
          <xdr:rowOff>68580</xdr:rowOff>
        </xdr:from>
        <xdr:to>
          <xdr:col>6</xdr:col>
          <xdr:colOff>495300</xdr:colOff>
          <xdr:row>6</xdr:row>
          <xdr:rowOff>297180</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7</xdr:col>
          <xdr:colOff>0</xdr:colOff>
          <xdr:row>8</xdr:row>
          <xdr:rowOff>0</xdr:rowOff>
        </xdr:to>
        <xdr:sp macro="" textlink="">
          <xdr:nvSpPr>
            <xdr:cNvPr id="10250" name="Group Box 10" hidden="1">
              <a:extLst>
                <a:ext uri="{63B3BB69-23CF-44E3-9099-C40C66FF867C}">
                  <a14:compatExt spid="_x0000_s10250"/>
                </a:ext>
                <a:ext uri="{FF2B5EF4-FFF2-40B4-BE49-F238E27FC236}">
                  <a16:creationId xmlns:a16="http://schemas.microsoft.com/office/drawing/2014/main" id="{00000000-0008-0000-0800-00000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68580</xdr:rowOff>
        </xdr:from>
        <xdr:to>
          <xdr:col>4</xdr:col>
          <xdr:colOff>518160</xdr:colOff>
          <xdr:row>7</xdr:row>
          <xdr:rowOff>327660</xdr:rowOff>
        </xdr:to>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8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7</xdr:row>
          <xdr:rowOff>68580</xdr:rowOff>
        </xdr:from>
        <xdr:to>
          <xdr:col>6</xdr:col>
          <xdr:colOff>518160</xdr:colOff>
          <xdr:row>7</xdr:row>
          <xdr:rowOff>327660</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8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7</xdr:col>
          <xdr:colOff>0</xdr:colOff>
          <xdr:row>9</xdr:row>
          <xdr:rowOff>198120</xdr:rowOff>
        </xdr:to>
        <xdr:sp macro="" textlink="">
          <xdr:nvSpPr>
            <xdr:cNvPr id="10253" name="Group Box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0</xdr:rowOff>
        </xdr:from>
        <xdr:to>
          <xdr:col>4</xdr:col>
          <xdr:colOff>518160</xdr:colOff>
          <xdr:row>9</xdr:row>
          <xdr:rowOff>198120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8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8</xdr:row>
          <xdr:rowOff>0</xdr:rowOff>
        </xdr:from>
        <xdr:to>
          <xdr:col>6</xdr:col>
          <xdr:colOff>556260</xdr:colOff>
          <xdr:row>9</xdr:row>
          <xdr:rowOff>198120</xdr:rowOff>
        </xdr:to>
        <xdr:sp macro="" textlink="">
          <xdr:nvSpPr>
            <xdr:cNvPr id="10255" name="Option Button 15" hidden="1">
              <a:extLst>
                <a:ext uri="{63B3BB69-23CF-44E3-9099-C40C66FF867C}">
                  <a14:compatExt spid="_x0000_s10255"/>
                </a:ext>
                <a:ext uri="{FF2B5EF4-FFF2-40B4-BE49-F238E27FC236}">
                  <a16:creationId xmlns:a16="http://schemas.microsoft.com/office/drawing/2014/main" id="{00000000-0008-0000-08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7</xdr:col>
          <xdr:colOff>0</xdr:colOff>
          <xdr:row>10</xdr:row>
          <xdr:rowOff>0</xdr:rowOff>
        </xdr:to>
        <xdr:sp macro="" textlink="">
          <xdr:nvSpPr>
            <xdr:cNvPr id="10263" name="Group Box 23" hidden="1">
              <a:extLst>
                <a:ext uri="{63B3BB69-23CF-44E3-9099-C40C66FF867C}">
                  <a14:compatExt spid="_x0000_s10263"/>
                </a:ext>
                <a:ext uri="{FF2B5EF4-FFF2-40B4-BE49-F238E27FC236}">
                  <a16:creationId xmlns:a16="http://schemas.microsoft.com/office/drawing/2014/main" id="{00000000-0008-0000-0800-00001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9</xdr:row>
          <xdr:rowOff>0</xdr:rowOff>
        </xdr:from>
        <xdr:to>
          <xdr:col>4</xdr:col>
          <xdr:colOff>525780</xdr:colOff>
          <xdr:row>10</xdr:row>
          <xdr:rowOff>0</xdr:rowOff>
        </xdr:to>
        <xdr:sp macro="" textlink="">
          <xdr:nvSpPr>
            <xdr:cNvPr id="10264" name="Option Button 24" hidden="1">
              <a:extLst>
                <a:ext uri="{63B3BB69-23CF-44E3-9099-C40C66FF867C}">
                  <a14:compatExt spid="_x0000_s10264"/>
                </a:ext>
                <a:ext uri="{FF2B5EF4-FFF2-40B4-BE49-F238E27FC236}">
                  <a16:creationId xmlns:a16="http://schemas.microsoft.com/office/drawing/2014/main" id="{00000000-0008-0000-08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9</xdr:row>
          <xdr:rowOff>0</xdr:rowOff>
        </xdr:from>
        <xdr:to>
          <xdr:col>6</xdr:col>
          <xdr:colOff>525780</xdr:colOff>
          <xdr:row>10</xdr:row>
          <xdr:rowOff>0</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8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84580</xdr:colOff>
      <xdr:row>11</xdr:row>
      <xdr:rowOff>131831</xdr:rowOff>
    </xdr:from>
    <xdr:to>
      <xdr:col>6</xdr:col>
      <xdr:colOff>406446</xdr:colOff>
      <xdr:row>13</xdr:row>
      <xdr:rowOff>72495</xdr:rowOff>
    </xdr:to>
    <xdr:pic>
      <xdr:nvPicPr>
        <xdr:cNvPr id="23" name="Imagen 22">
          <a:hlinkClick xmlns:r="http://schemas.openxmlformats.org/officeDocument/2006/relationships" r:id="rId1"/>
          <a:extLst>
            <a:ext uri="{FF2B5EF4-FFF2-40B4-BE49-F238E27FC236}">
              <a16:creationId xmlns:a16="http://schemas.microsoft.com/office/drawing/2014/main" id="{00000000-0008-0000-0800-000017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9402" t="10746" r="10846" b="8999"/>
        <a:stretch/>
      </xdr:blipFill>
      <xdr:spPr>
        <a:xfrm>
          <a:off x="6165340" y="3394144"/>
          <a:ext cx="321866" cy="306424"/>
        </a:xfrm>
        <a:prstGeom prst="rect">
          <a:avLst/>
        </a:prstGeom>
      </xdr:spPr>
    </xdr:pic>
    <xdr:clientData/>
  </xdr:twoCellAnchor>
  <xdr:twoCellAnchor editAs="absolute">
    <xdr:from>
      <xdr:col>5</xdr:col>
      <xdr:colOff>508091</xdr:colOff>
      <xdr:row>11</xdr:row>
      <xdr:rowOff>124504</xdr:rowOff>
    </xdr:from>
    <xdr:to>
      <xdr:col>5</xdr:col>
      <xdr:colOff>821201</xdr:colOff>
      <xdr:row>13</xdr:row>
      <xdr:rowOff>65538</xdr:rowOff>
    </xdr:to>
    <xdr:grpSp>
      <xdr:nvGrpSpPr>
        <xdr:cNvPr id="24" name="Grupo 23">
          <a:hlinkClick xmlns:r="http://schemas.openxmlformats.org/officeDocument/2006/relationships" r:id="rId3"/>
          <a:extLst>
            <a:ext uri="{FF2B5EF4-FFF2-40B4-BE49-F238E27FC236}">
              <a16:creationId xmlns:a16="http://schemas.microsoft.com/office/drawing/2014/main" id="{00000000-0008-0000-0800-000018000000}"/>
            </a:ext>
          </a:extLst>
        </xdr:cNvPr>
        <xdr:cNvGrpSpPr/>
      </xdr:nvGrpSpPr>
      <xdr:grpSpPr>
        <a:xfrm>
          <a:off x="5744698" y="3370862"/>
          <a:ext cx="305490" cy="294412"/>
          <a:chOff x="5818414" y="9103178"/>
          <a:chExt cx="2000250" cy="1997529"/>
        </a:xfrm>
      </xdr:grpSpPr>
      <xdr:sp macro="" textlink="">
        <xdr:nvSpPr>
          <xdr:cNvPr id="25" name="Elipse 24">
            <a:extLst>
              <a:ext uri="{FF2B5EF4-FFF2-40B4-BE49-F238E27FC236}">
                <a16:creationId xmlns:a16="http://schemas.microsoft.com/office/drawing/2014/main" id="{00000000-0008-0000-0800-000019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26" name="Gráfico 42" descr="Círculo con flecha a la izquierda con relleno sólido">
            <a:extLst>
              <a:ext uri="{FF2B5EF4-FFF2-40B4-BE49-F238E27FC236}">
                <a16:creationId xmlns:a16="http://schemas.microsoft.com/office/drawing/2014/main" id="{00000000-0008-0000-0800-00001A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xdr:twoCellAnchor editAs="absolute">
    <xdr:from>
      <xdr:col>6</xdr:col>
      <xdr:colOff>487482</xdr:colOff>
      <xdr:row>11</xdr:row>
      <xdr:rowOff>126809</xdr:rowOff>
    </xdr:from>
    <xdr:to>
      <xdr:col>6</xdr:col>
      <xdr:colOff>810115</xdr:colOff>
      <xdr:row>13</xdr:row>
      <xdr:rowOff>68335</xdr:rowOff>
    </xdr:to>
    <xdr:grpSp>
      <xdr:nvGrpSpPr>
        <xdr:cNvPr id="27" name="Grupo 26">
          <a:hlinkClick xmlns:r="http://schemas.openxmlformats.org/officeDocument/2006/relationships" r:id="rId4"/>
          <a:extLst>
            <a:ext uri="{FF2B5EF4-FFF2-40B4-BE49-F238E27FC236}">
              <a16:creationId xmlns:a16="http://schemas.microsoft.com/office/drawing/2014/main" id="{00000000-0008-0000-0800-00001B000000}"/>
            </a:ext>
          </a:extLst>
        </xdr:cNvPr>
        <xdr:cNvGrpSpPr/>
      </xdr:nvGrpSpPr>
      <xdr:grpSpPr>
        <a:xfrm flipH="1">
          <a:off x="6563718" y="3375072"/>
          <a:ext cx="326443" cy="292999"/>
          <a:chOff x="5818414" y="9103178"/>
          <a:chExt cx="2000250" cy="1997529"/>
        </a:xfrm>
      </xdr:grpSpPr>
      <xdr:sp macro="" textlink="">
        <xdr:nvSpPr>
          <xdr:cNvPr id="30" name="Elipse 29">
            <a:extLst>
              <a:ext uri="{FF2B5EF4-FFF2-40B4-BE49-F238E27FC236}">
                <a16:creationId xmlns:a16="http://schemas.microsoft.com/office/drawing/2014/main" id="{00000000-0008-0000-0800-00001E000000}"/>
              </a:ext>
            </a:extLst>
          </xdr:cNvPr>
          <xdr:cNvSpPr/>
        </xdr:nvSpPr>
        <xdr:spPr>
          <a:xfrm>
            <a:off x="5818414" y="9103178"/>
            <a:ext cx="2000250" cy="1997529"/>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1" name="Gráfico 42" descr="Círculo con flecha a la izquierda con relleno sólido">
            <a:extLst>
              <a:ext uri="{FF2B5EF4-FFF2-40B4-BE49-F238E27FC236}">
                <a16:creationId xmlns:a16="http://schemas.microsoft.com/office/drawing/2014/main" id="{00000000-0008-0000-0800-00001F000000}"/>
              </a:ext>
            </a:extLst>
          </xdr:cNvPr>
          <xdr:cNvSpPr/>
        </xdr:nvSpPr>
        <xdr:spPr>
          <a:xfrm>
            <a:off x="6173584" y="9619600"/>
            <a:ext cx="1298881" cy="953151"/>
          </a:xfrm>
          <a:custGeom>
            <a:avLst/>
            <a:gdLst>
              <a:gd name="connsiteX0" fmla="*/ 438125 w 438124"/>
              <a:gd name="connsiteY0" fmla="*/ 161212 h 322424"/>
              <a:gd name="connsiteX1" fmla="*/ 409550 w 438124"/>
              <a:gd name="connsiteY1" fmla="*/ 189787 h 322424"/>
              <a:gd name="connsiteX2" fmla="*/ 97511 w 438124"/>
              <a:gd name="connsiteY2" fmla="*/ 189787 h 322424"/>
              <a:gd name="connsiteX3" fmla="*/ 182093 w 438124"/>
              <a:gd name="connsiteY3" fmla="*/ 274369 h 322424"/>
              <a:gd name="connsiteX4" fmla="*/ 180667 w 438124"/>
              <a:gd name="connsiteY4" fmla="*/ 314755 h 322424"/>
              <a:gd name="connsiteX5" fmla="*/ 141707 w 438124"/>
              <a:gd name="connsiteY5" fmla="*/ 314755 h 322424"/>
              <a:gd name="connsiteX6" fmla="*/ 8357 w 438124"/>
              <a:gd name="connsiteY6" fmla="*/ 181405 h 322424"/>
              <a:gd name="connsiteX7" fmla="*/ 8357 w 438124"/>
              <a:gd name="connsiteY7" fmla="*/ 141019 h 322424"/>
              <a:gd name="connsiteX8" fmla="*/ 141707 w 438124"/>
              <a:gd name="connsiteY8" fmla="*/ 7669 h 322424"/>
              <a:gd name="connsiteX9" fmla="*/ 182093 w 438124"/>
              <a:gd name="connsiteY9" fmla="*/ 9095 h 322424"/>
              <a:gd name="connsiteX10" fmla="*/ 182093 w 438124"/>
              <a:gd name="connsiteY10" fmla="*/ 48055 h 322424"/>
              <a:gd name="connsiteX11" fmla="*/ 97511 w 438124"/>
              <a:gd name="connsiteY11" fmla="*/ 132637 h 322424"/>
              <a:gd name="connsiteX12" fmla="*/ 409550 w 438124"/>
              <a:gd name="connsiteY12" fmla="*/ 132637 h 322424"/>
              <a:gd name="connsiteX13" fmla="*/ 438125 w 438124"/>
              <a:gd name="connsiteY13" fmla="*/ 161212 h 322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38124" h="322424">
                <a:moveTo>
                  <a:pt x="438125" y="161212"/>
                </a:moveTo>
                <a:cubicBezTo>
                  <a:pt x="438125" y="176994"/>
                  <a:pt x="425332" y="189787"/>
                  <a:pt x="409550" y="189787"/>
                </a:cubicBezTo>
                <a:lnTo>
                  <a:pt x="97511" y="189787"/>
                </a:lnTo>
                <a:lnTo>
                  <a:pt x="182093" y="274369"/>
                </a:lnTo>
                <a:cubicBezTo>
                  <a:pt x="192851" y="285915"/>
                  <a:pt x="192213" y="303997"/>
                  <a:pt x="180667" y="314755"/>
                </a:cubicBezTo>
                <a:cubicBezTo>
                  <a:pt x="169693" y="324981"/>
                  <a:pt x="152681" y="324981"/>
                  <a:pt x="141707" y="314755"/>
                </a:cubicBezTo>
                <a:lnTo>
                  <a:pt x="8357" y="181405"/>
                </a:lnTo>
                <a:cubicBezTo>
                  <a:pt x="-2786" y="170249"/>
                  <a:pt x="-2786" y="152176"/>
                  <a:pt x="8357" y="141019"/>
                </a:cubicBezTo>
                <a:lnTo>
                  <a:pt x="141707" y="7669"/>
                </a:lnTo>
                <a:cubicBezTo>
                  <a:pt x="153253" y="-3089"/>
                  <a:pt x="171334" y="-2451"/>
                  <a:pt x="182093" y="9095"/>
                </a:cubicBezTo>
                <a:cubicBezTo>
                  <a:pt x="192319" y="20069"/>
                  <a:pt x="192319" y="37081"/>
                  <a:pt x="182093" y="48055"/>
                </a:cubicBezTo>
                <a:lnTo>
                  <a:pt x="97511" y="132637"/>
                </a:lnTo>
                <a:lnTo>
                  <a:pt x="409550" y="132637"/>
                </a:lnTo>
                <a:cubicBezTo>
                  <a:pt x="425332" y="132637"/>
                  <a:pt x="438125" y="145430"/>
                  <a:pt x="438125" y="161212"/>
                </a:cubicBezTo>
                <a:close/>
              </a:path>
            </a:pathLst>
          </a:custGeom>
          <a:solidFill>
            <a:schemeClr val="bg1"/>
          </a:solidFill>
          <a:ln w="9525" cap="flat">
            <a:noFill/>
            <a:prstDash val="solid"/>
            <a:miter/>
          </a:ln>
        </xdr:spPr>
        <xdr:txBody>
          <a:bodyPr rtlCol="0" anchor="ctr"/>
          <a:lstStyle/>
          <a:p>
            <a:endParaRPr lang="es-CR"/>
          </a:p>
        </xdr:txBody>
      </xdr:sp>
    </xdr:grpSp>
    <xdr:clientData/>
  </xdr:twoCellAnchor>
  <mc:AlternateContent xmlns:mc="http://schemas.openxmlformats.org/markup-compatibility/2006">
    <mc:Choice xmlns:a14="http://schemas.microsoft.com/office/drawing/2010/main" Requires="a14">
      <xdr:twoCellAnchor editAs="oneCell">
        <xdr:from>
          <xdr:col>5</xdr:col>
          <xdr:colOff>297180</xdr:colOff>
          <xdr:row>5</xdr:row>
          <xdr:rowOff>38100</xdr:rowOff>
        </xdr:from>
        <xdr:to>
          <xdr:col>5</xdr:col>
          <xdr:colOff>556260</xdr:colOff>
          <xdr:row>5</xdr:row>
          <xdr:rowOff>365760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8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6</xdr:row>
          <xdr:rowOff>38100</xdr:rowOff>
        </xdr:from>
        <xdr:to>
          <xdr:col>5</xdr:col>
          <xdr:colOff>556260</xdr:colOff>
          <xdr:row>6</xdr:row>
          <xdr:rowOff>365760</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8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7</xdr:row>
          <xdr:rowOff>38100</xdr:rowOff>
        </xdr:from>
        <xdr:to>
          <xdr:col>5</xdr:col>
          <xdr:colOff>556260</xdr:colOff>
          <xdr:row>7</xdr:row>
          <xdr:rowOff>365760</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8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8</xdr:row>
          <xdr:rowOff>198120</xdr:rowOff>
        </xdr:from>
        <xdr:to>
          <xdr:col>5</xdr:col>
          <xdr:colOff>563880</xdr:colOff>
          <xdr:row>8</xdr:row>
          <xdr:rowOff>525780</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8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9</xdr:row>
          <xdr:rowOff>38100</xdr:rowOff>
        </xdr:from>
        <xdr:to>
          <xdr:col>5</xdr:col>
          <xdr:colOff>556260</xdr:colOff>
          <xdr:row>9</xdr:row>
          <xdr:rowOff>365760</xdr:rowOff>
        </xdr:to>
        <xdr:sp macro="" textlink="">
          <xdr:nvSpPr>
            <xdr:cNvPr id="10271" name="Option Button 31" hidden="1">
              <a:extLst>
                <a:ext uri="{63B3BB69-23CF-44E3-9099-C40C66FF867C}">
                  <a14:compatExt spid="_x0000_s10271"/>
                </a:ext>
                <a:ext uri="{FF2B5EF4-FFF2-40B4-BE49-F238E27FC236}">
                  <a16:creationId xmlns:a16="http://schemas.microsoft.com/office/drawing/2014/main" id="{00000000-0008-0000-08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 Type="http://schemas.openxmlformats.org/officeDocument/2006/relationships/vmlDrawing" Target="../drawings/vmlDrawing8.vml"/><Relationship Id="rId21" Type="http://schemas.openxmlformats.org/officeDocument/2006/relationships/ctrlProp" Target="../ctrlProps/ctrlProp130.xml"/><Relationship Id="rId34" Type="http://schemas.openxmlformats.org/officeDocument/2006/relationships/ctrlProp" Target="../ctrlProps/ctrlProp143.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2" Type="http://schemas.openxmlformats.org/officeDocument/2006/relationships/drawing" Target="../drawings/drawing10.xml"/><Relationship Id="rId16" Type="http://schemas.openxmlformats.org/officeDocument/2006/relationships/ctrlProp" Target="../ctrlProps/ctrlProp125.xml"/><Relationship Id="rId20" Type="http://schemas.openxmlformats.org/officeDocument/2006/relationships/ctrlProp" Target="../ctrlProps/ctrlProp129.xml"/><Relationship Id="rId29" Type="http://schemas.openxmlformats.org/officeDocument/2006/relationships/ctrlProp" Target="../ctrlProps/ctrlProp138.xml"/><Relationship Id="rId1" Type="http://schemas.openxmlformats.org/officeDocument/2006/relationships/printerSettings" Target="../printerSettings/printerSettings9.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8" Type="http://schemas.openxmlformats.org/officeDocument/2006/relationships/ctrlProp" Target="../ctrlProps/ctrlProp11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 Type="http://schemas.openxmlformats.org/officeDocument/2006/relationships/ctrlProp" Target="../ctrlProps/ctrlProp145.xml"/><Relationship Id="rId21" Type="http://schemas.openxmlformats.org/officeDocument/2006/relationships/ctrlProp" Target="../ctrlProps/ctrlProp163.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2" Type="http://schemas.openxmlformats.org/officeDocument/2006/relationships/vmlDrawing" Target="../drawings/vmlDrawing9.vml"/><Relationship Id="rId16" Type="http://schemas.openxmlformats.org/officeDocument/2006/relationships/ctrlProp" Target="../ctrlProps/ctrlProp158.xml"/><Relationship Id="rId20" Type="http://schemas.openxmlformats.org/officeDocument/2006/relationships/ctrlProp" Target="../ctrlProps/ctrlProp162.xml"/><Relationship Id="rId1" Type="http://schemas.openxmlformats.org/officeDocument/2006/relationships/drawing" Target="../drawings/drawing11.xml"/><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10" Type="http://schemas.openxmlformats.org/officeDocument/2006/relationships/ctrlProp" Target="../ctrlProps/ctrlProp152.xml"/><Relationship Id="rId19" Type="http://schemas.openxmlformats.org/officeDocument/2006/relationships/ctrlProp" Target="../ctrlProps/ctrlProp161.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3.xml"/><Relationship Id="rId13" Type="http://schemas.openxmlformats.org/officeDocument/2006/relationships/ctrlProp" Target="../ctrlProps/ctrlProp178.xml"/><Relationship Id="rId18" Type="http://schemas.openxmlformats.org/officeDocument/2006/relationships/ctrlProp" Target="../ctrlProps/ctrlProp183.xml"/><Relationship Id="rId3" Type="http://schemas.openxmlformats.org/officeDocument/2006/relationships/vmlDrawing" Target="../drawings/vmlDrawing10.vml"/><Relationship Id="rId21" Type="http://schemas.openxmlformats.org/officeDocument/2006/relationships/ctrlProp" Target="../ctrlProps/ctrlProp186.xml"/><Relationship Id="rId7" Type="http://schemas.openxmlformats.org/officeDocument/2006/relationships/ctrlProp" Target="../ctrlProps/ctrlProp172.xml"/><Relationship Id="rId12" Type="http://schemas.openxmlformats.org/officeDocument/2006/relationships/ctrlProp" Target="../ctrlProps/ctrlProp177.xml"/><Relationship Id="rId17" Type="http://schemas.openxmlformats.org/officeDocument/2006/relationships/ctrlProp" Target="../ctrlProps/ctrlProp182.xml"/><Relationship Id="rId2" Type="http://schemas.openxmlformats.org/officeDocument/2006/relationships/drawing" Target="../drawings/drawing12.xml"/><Relationship Id="rId16" Type="http://schemas.openxmlformats.org/officeDocument/2006/relationships/ctrlProp" Target="../ctrlProps/ctrlProp181.xml"/><Relationship Id="rId20" Type="http://schemas.openxmlformats.org/officeDocument/2006/relationships/ctrlProp" Target="../ctrlProps/ctrlProp185.xml"/><Relationship Id="rId1" Type="http://schemas.openxmlformats.org/officeDocument/2006/relationships/printerSettings" Target="../printerSettings/printerSettings10.bin"/><Relationship Id="rId6" Type="http://schemas.openxmlformats.org/officeDocument/2006/relationships/ctrlProp" Target="../ctrlProps/ctrlProp171.xml"/><Relationship Id="rId11" Type="http://schemas.openxmlformats.org/officeDocument/2006/relationships/ctrlProp" Target="../ctrlProps/ctrlProp176.xml"/><Relationship Id="rId5" Type="http://schemas.openxmlformats.org/officeDocument/2006/relationships/ctrlProp" Target="../ctrlProps/ctrlProp170.xml"/><Relationship Id="rId15" Type="http://schemas.openxmlformats.org/officeDocument/2006/relationships/ctrlProp" Target="../ctrlProps/ctrlProp180.xml"/><Relationship Id="rId23" Type="http://schemas.openxmlformats.org/officeDocument/2006/relationships/ctrlProp" Target="../ctrlProps/ctrlProp188.xml"/><Relationship Id="rId10" Type="http://schemas.openxmlformats.org/officeDocument/2006/relationships/ctrlProp" Target="../ctrlProps/ctrlProp175.xml"/><Relationship Id="rId19" Type="http://schemas.openxmlformats.org/officeDocument/2006/relationships/ctrlProp" Target="../ctrlProps/ctrlProp184.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 Id="rId22" Type="http://schemas.openxmlformats.org/officeDocument/2006/relationships/ctrlProp" Target="../ctrlProps/ctrlProp18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93.xml"/><Relationship Id="rId13" Type="http://schemas.openxmlformats.org/officeDocument/2006/relationships/ctrlProp" Target="../ctrlProps/ctrlProp198.xml"/><Relationship Id="rId18" Type="http://schemas.openxmlformats.org/officeDocument/2006/relationships/ctrlProp" Target="../ctrlProps/ctrlProp203.xml"/><Relationship Id="rId3" Type="http://schemas.openxmlformats.org/officeDocument/2006/relationships/vmlDrawing" Target="../drawings/vmlDrawing11.vml"/><Relationship Id="rId21" Type="http://schemas.openxmlformats.org/officeDocument/2006/relationships/ctrlProp" Target="../ctrlProps/ctrlProp206.xml"/><Relationship Id="rId7" Type="http://schemas.openxmlformats.org/officeDocument/2006/relationships/ctrlProp" Target="../ctrlProps/ctrlProp192.xml"/><Relationship Id="rId12" Type="http://schemas.openxmlformats.org/officeDocument/2006/relationships/ctrlProp" Target="../ctrlProps/ctrlProp197.xml"/><Relationship Id="rId17" Type="http://schemas.openxmlformats.org/officeDocument/2006/relationships/ctrlProp" Target="../ctrlProps/ctrlProp202.xml"/><Relationship Id="rId2" Type="http://schemas.openxmlformats.org/officeDocument/2006/relationships/drawing" Target="../drawings/drawing13.xml"/><Relationship Id="rId16" Type="http://schemas.openxmlformats.org/officeDocument/2006/relationships/ctrlProp" Target="../ctrlProps/ctrlProp201.xml"/><Relationship Id="rId20" Type="http://schemas.openxmlformats.org/officeDocument/2006/relationships/ctrlProp" Target="../ctrlProps/ctrlProp205.xml"/><Relationship Id="rId1" Type="http://schemas.openxmlformats.org/officeDocument/2006/relationships/printerSettings" Target="../printerSettings/printerSettings11.bin"/><Relationship Id="rId6" Type="http://schemas.openxmlformats.org/officeDocument/2006/relationships/ctrlProp" Target="../ctrlProps/ctrlProp191.xml"/><Relationship Id="rId11" Type="http://schemas.openxmlformats.org/officeDocument/2006/relationships/ctrlProp" Target="../ctrlProps/ctrlProp196.xml"/><Relationship Id="rId5" Type="http://schemas.openxmlformats.org/officeDocument/2006/relationships/ctrlProp" Target="../ctrlProps/ctrlProp190.xml"/><Relationship Id="rId15" Type="http://schemas.openxmlformats.org/officeDocument/2006/relationships/ctrlProp" Target="../ctrlProps/ctrlProp200.xml"/><Relationship Id="rId23" Type="http://schemas.openxmlformats.org/officeDocument/2006/relationships/ctrlProp" Target="../ctrlProps/ctrlProp208.xml"/><Relationship Id="rId10" Type="http://schemas.openxmlformats.org/officeDocument/2006/relationships/ctrlProp" Target="../ctrlProps/ctrlProp195.xml"/><Relationship Id="rId19" Type="http://schemas.openxmlformats.org/officeDocument/2006/relationships/ctrlProp" Target="../ctrlProps/ctrlProp204.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 Id="rId22" Type="http://schemas.openxmlformats.org/officeDocument/2006/relationships/ctrlProp" Target="../ctrlProps/ctrlProp20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14.xml"/><Relationship Id="rId13" Type="http://schemas.openxmlformats.org/officeDocument/2006/relationships/ctrlProp" Target="../ctrlProps/ctrlProp219.xml"/><Relationship Id="rId3" Type="http://schemas.openxmlformats.org/officeDocument/2006/relationships/ctrlProp" Target="../ctrlProps/ctrlProp209.xml"/><Relationship Id="rId7" Type="http://schemas.openxmlformats.org/officeDocument/2006/relationships/ctrlProp" Target="../ctrlProps/ctrlProp213.xml"/><Relationship Id="rId12" Type="http://schemas.openxmlformats.org/officeDocument/2006/relationships/ctrlProp" Target="../ctrlProps/ctrlProp218.xml"/><Relationship Id="rId2" Type="http://schemas.openxmlformats.org/officeDocument/2006/relationships/vmlDrawing" Target="../drawings/vmlDrawing12.vml"/><Relationship Id="rId1" Type="http://schemas.openxmlformats.org/officeDocument/2006/relationships/drawing" Target="../drawings/drawing14.xml"/><Relationship Id="rId6" Type="http://schemas.openxmlformats.org/officeDocument/2006/relationships/ctrlProp" Target="../ctrlProps/ctrlProp212.xml"/><Relationship Id="rId11" Type="http://schemas.openxmlformats.org/officeDocument/2006/relationships/ctrlProp" Target="../ctrlProps/ctrlProp217.xml"/><Relationship Id="rId5" Type="http://schemas.openxmlformats.org/officeDocument/2006/relationships/ctrlProp" Target="../ctrlProps/ctrlProp211.xml"/><Relationship Id="rId10" Type="http://schemas.openxmlformats.org/officeDocument/2006/relationships/ctrlProp" Target="../ctrlProps/ctrlProp216.xml"/><Relationship Id="rId4" Type="http://schemas.openxmlformats.org/officeDocument/2006/relationships/ctrlProp" Target="../ctrlProps/ctrlProp210.xml"/><Relationship Id="rId9" Type="http://schemas.openxmlformats.org/officeDocument/2006/relationships/ctrlProp" Target="../ctrlProps/ctrlProp215.xml"/><Relationship Id="rId14" Type="http://schemas.openxmlformats.org/officeDocument/2006/relationships/ctrlProp" Target="../ctrlProps/ctrlProp22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3.bin"/><Relationship Id="rId1" Type="http://schemas.openxmlformats.org/officeDocument/2006/relationships/hyperlink" Target="https://eu-mayors.ec.europa.eu/en/action_plan_list"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4.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6.xml"/><Relationship Id="rId16"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5.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7.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6.vml"/><Relationship Id="rId21" Type="http://schemas.openxmlformats.org/officeDocument/2006/relationships/ctrlProp" Target="../ctrlProps/ctrlProp90.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8.xml"/><Relationship Id="rId16" Type="http://schemas.openxmlformats.org/officeDocument/2006/relationships/ctrlProp" Target="../ctrlProps/ctrlProp85.xml"/><Relationship Id="rId20" Type="http://schemas.openxmlformats.org/officeDocument/2006/relationships/ctrlProp" Target="../ctrlProps/ctrlProp89.xml"/><Relationship Id="rId1" Type="http://schemas.openxmlformats.org/officeDocument/2006/relationships/printerSettings" Target="../printerSettings/printerSettings7.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10" Type="http://schemas.openxmlformats.org/officeDocument/2006/relationships/ctrlProp" Target="../ctrlProps/ctrlProp79.xml"/><Relationship Id="rId19" Type="http://schemas.openxmlformats.org/officeDocument/2006/relationships/ctrlProp" Target="../ctrlProps/ctrlProp88.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3" Type="http://schemas.openxmlformats.org/officeDocument/2006/relationships/vmlDrawing" Target="../drawings/vmlDrawing7.vml"/><Relationship Id="rId21" Type="http://schemas.openxmlformats.org/officeDocument/2006/relationships/ctrlProp" Target="../ctrlProps/ctrlProp110.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 Type="http://schemas.openxmlformats.org/officeDocument/2006/relationships/drawing" Target="../drawings/drawing9.xml"/><Relationship Id="rId16" Type="http://schemas.openxmlformats.org/officeDocument/2006/relationships/ctrlProp" Target="../ctrlProps/ctrlProp105.xml"/><Relationship Id="rId20"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10" Type="http://schemas.openxmlformats.org/officeDocument/2006/relationships/ctrlProp" Target="../ctrlProps/ctrlProp99.xml"/><Relationship Id="rId19" Type="http://schemas.openxmlformats.org/officeDocument/2006/relationships/ctrlProp" Target="../ctrlProps/ctrlProp108.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L21"/>
  <sheetViews>
    <sheetView showGridLines="0" showRowColHeaders="0" zoomScale="150" zoomScaleNormal="150" workbookViewId="0"/>
  </sheetViews>
  <sheetFormatPr defaultColWidth="0" defaultRowHeight="14.4" zeroHeight="1" x14ac:dyDescent="0.3"/>
  <cols>
    <col min="1" max="1" width="8.33203125" customWidth="1"/>
    <col min="2" max="8" width="11.44140625" customWidth="1"/>
    <col min="9" max="9" width="12.44140625" customWidth="1"/>
    <col min="10" max="10" width="11.33203125" customWidth="1"/>
    <col min="11" max="11" width="11.44140625" customWidth="1"/>
    <col min="12" max="12" width="0" hidden="1" customWidth="1"/>
    <col min="13" max="16384" width="11.44140625"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3:11" ht="18.75" customHeight="1" x14ac:dyDescent="0.3"/>
    <row r="18" spans="3:11" x14ac:dyDescent="0.3">
      <c r="J18" s="31" t="s">
        <v>22</v>
      </c>
      <c r="K18" s="4"/>
    </row>
    <row r="19" spans="3:11" ht="14.7" customHeight="1" x14ac:dyDescent="0.3">
      <c r="C19" s="110" t="s">
        <v>113</v>
      </c>
      <c r="D19" s="110"/>
      <c r="E19" s="110"/>
      <c r="F19" s="110"/>
      <c r="G19" s="110"/>
      <c r="H19" s="110"/>
    </row>
    <row r="20" spans="3:11" x14ac:dyDescent="0.3">
      <c r="C20" s="110"/>
      <c r="D20" s="110"/>
      <c r="E20" s="110"/>
      <c r="F20" s="110"/>
      <c r="G20" s="110"/>
      <c r="H20" s="110"/>
    </row>
    <row r="21" spans="3:11" x14ac:dyDescent="0.3"/>
  </sheetData>
  <sheetProtection selectLockedCells="1" selectUnlockedCells="1"/>
  <mergeCells count="1">
    <mergeCell ref="C19:H20"/>
  </mergeCells>
  <hyperlinks>
    <hyperlink ref="J18" location="Instructions!A1" display="Start" xr:uid="{00000000-0004-0000-0000-000000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J17"/>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1.44140625" style="4" hidden="1" customWidth="1"/>
    <col min="3" max="3" width="15.33203125" style="4" hidden="1" customWidth="1"/>
    <col min="4" max="4" width="59.6640625" style="4" customWidth="1"/>
    <col min="5" max="6" width="12" style="4" customWidth="1"/>
    <col min="7" max="7" width="12.44140625" style="4" customWidth="1"/>
    <col min="8" max="8" width="2.6640625" style="4" customWidth="1"/>
    <col min="9" max="9" width="11.44140625" style="4" hidden="1" customWidth="1"/>
    <col min="10" max="10" width="2.6640625" style="4" hidden="1" customWidth="1"/>
    <col min="11" max="13" width="0" style="4" hidden="1"/>
    <col min="14" max="14" width="0" style="4" hidden="1" customWidth="1"/>
    <col min="15" max="16384" width="0" style="4" hidden="1"/>
  </cols>
  <sheetData>
    <row r="1" spans="1:7" s="5" customFormat="1" x14ac:dyDescent="0.3">
      <c r="A1" s="118" t="s">
        <v>57</v>
      </c>
      <c r="B1" s="118"/>
      <c r="C1" s="118"/>
      <c r="D1" s="118"/>
    </row>
    <row r="2" spans="1:7" s="5" customFormat="1" x14ac:dyDescent="0.3">
      <c r="A2" s="118"/>
      <c r="B2" s="118"/>
      <c r="C2" s="118"/>
      <c r="D2" s="118"/>
    </row>
    <row r="3" spans="1:7" x14ac:dyDescent="0.3"/>
    <row r="4" spans="1:7" ht="15.6" x14ac:dyDescent="0.3">
      <c r="B4" s="123" t="s">
        <v>17</v>
      </c>
      <c r="C4" s="123" t="s">
        <v>18</v>
      </c>
      <c r="D4" s="124" t="s">
        <v>25</v>
      </c>
      <c r="E4" s="117" t="s">
        <v>26</v>
      </c>
      <c r="F4" s="117"/>
      <c r="G4" s="117"/>
    </row>
    <row r="5" spans="1:7" x14ac:dyDescent="0.3">
      <c r="B5" s="123"/>
      <c r="C5" s="123"/>
      <c r="D5" s="124"/>
      <c r="E5" s="19" t="s">
        <v>27</v>
      </c>
      <c r="F5" s="19" t="s">
        <v>28</v>
      </c>
      <c r="G5" s="19" t="s">
        <v>29</v>
      </c>
    </row>
    <row r="6" spans="1:7" ht="31.2" x14ac:dyDescent="0.3">
      <c r="B6" s="10" t="s">
        <v>13</v>
      </c>
      <c r="C6" s="123" t="s">
        <v>6</v>
      </c>
      <c r="D6" s="11" t="s">
        <v>58</v>
      </c>
      <c r="E6" s="41">
        <v>1</v>
      </c>
      <c r="F6" s="41"/>
      <c r="G6" s="50"/>
    </row>
    <row r="7" spans="1:7" ht="31.2" x14ac:dyDescent="0.3">
      <c r="B7" s="10" t="s">
        <v>15</v>
      </c>
      <c r="C7" s="123"/>
      <c r="D7" s="21" t="s">
        <v>59</v>
      </c>
      <c r="E7" s="51">
        <v>1</v>
      </c>
      <c r="F7" s="51"/>
      <c r="G7" s="52"/>
    </row>
    <row r="8" spans="1:7" ht="31.2" x14ac:dyDescent="0.3">
      <c r="B8" s="10" t="s">
        <v>13</v>
      </c>
      <c r="C8" s="123"/>
      <c r="D8" s="11" t="s">
        <v>60</v>
      </c>
      <c r="E8" s="41">
        <v>1</v>
      </c>
      <c r="F8" s="41"/>
      <c r="G8" s="50"/>
    </row>
    <row r="9" spans="1:7" ht="31.2" x14ac:dyDescent="0.3">
      <c r="B9" s="10" t="s">
        <v>13</v>
      </c>
      <c r="C9" s="123"/>
      <c r="D9" s="21" t="s">
        <v>61</v>
      </c>
      <c r="E9" s="51">
        <v>1</v>
      </c>
      <c r="F9" s="51"/>
      <c r="G9" s="52"/>
    </row>
    <row r="10" spans="1:7" ht="31.2" x14ac:dyDescent="0.3">
      <c r="B10" s="10" t="s">
        <v>14</v>
      </c>
      <c r="C10" s="123"/>
      <c r="D10" s="11" t="s">
        <v>62</v>
      </c>
      <c r="E10" s="41">
        <v>1</v>
      </c>
      <c r="F10" s="41"/>
      <c r="G10" s="50"/>
    </row>
    <row r="11" spans="1:7" ht="31.2" x14ac:dyDescent="0.3">
      <c r="B11" s="10" t="s">
        <v>14</v>
      </c>
      <c r="C11" s="123"/>
      <c r="D11" s="21" t="s">
        <v>63</v>
      </c>
      <c r="E11" s="51">
        <v>1</v>
      </c>
      <c r="F11" s="51"/>
      <c r="G11" s="52"/>
    </row>
    <row r="12" spans="1:7" ht="31.2" x14ac:dyDescent="0.3">
      <c r="B12" s="10" t="s">
        <v>11</v>
      </c>
      <c r="C12" s="123"/>
      <c r="D12" s="11" t="s">
        <v>64</v>
      </c>
      <c r="E12" s="41">
        <v>1</v>
      </c>
      <c r="F12" s="41"/>
      <c r="G12" s="50"/>
    </row>
    <row r="13" spans="1:7" ht="31.2" x14ac:dyDescent="0.3">
      <c r="B13" s="10" t="s">
        <v>12</v>
      </c>
      <c r="C13" s="123"/>
      <c r="D13" s="21" t="s">
        <v>65</v>
      </c>
      <c r="E13" s="51">
        <v>1</v>
      </c>
      <c r="F13" s="51"/>
      <c r="G13" s="52"/>
    </row>
    <row r="14" spans="1:7" x14ac:dyDescent="0.3"/>
    <row r="15" spans="1:7" x14ac:dyDescent="0.3"/>
    <row r="16" spans="1:7" x14ac:dyDescent="0.3"/>
    <row r="17" s="5" customFormat="1" x14ac:dyDescent="0.3"/>
  </sheetData>
  <sheetProtection selectLockedCells="1" selectUnlockedCells="1"/>
  <mergeCells count="6">
    <mergeCell ref="A1:D2"/>
    <mergeCell ref="E4:G4"/>
    <mergeCell ref="C6:C13"/>
    <mergeCell ref="B4:B5"/>
    <mergeCell ref="C4:C5"/>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4</xdr:col>
                    <xdr:colOff>0</xdr:colOff>
                    <xdr:row>5</xdr:row>
                    <xdr:rowOff>0</xdr:rowOff>
                  </from>
                  <to>
                    <xdr:col>7</xdr:col>
                    <xdr:colOff>0</xdr:colOff>
                    <xdr:row>6</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4</xdr:col>
                    <xdr:colOff>297180</xdr:colOff>
                    <xdr:row>5</xdr:row>
                    <xdr:rowOff>106680</xdr:rowOff>
                  </from>
                  <to>
                    <xdr:col>4</xdr:col>
                    <xdr:colOff>518160</xdr:colOff>
                    <xdr:row>5</xdr:row>
                    <xdr:rowOff>365760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6</xdr:col>
                    <xdr:colOff>304800</xdr:colOff>
                    <xdr:row>5</xdr:row>
                    <xdr:rowOff>114300</xdr:rowOff>
                  </from>
                  <to>
                    <xdr:col>6</xdr:col>
                    <xdr:colOff>518160</xdr:colOff>
                    <xdr:row>5</xdr:row>
                    <xdr:rowOff>365760</xdr:rowOff>
                  </to>
                </anchor>
              </controlPr>
            </control>
          </mc:Choice>
        </mc:AlternateContent>
        <mc:AlternateContent xmlns:mc="http://schemas.openxmlformats.org/markup-compatibility/2006">
          <mc:Choice Requires="x14">
            <control shapeId="11271" r:id="rId7" name="Group Box 7">
              <controlPr defaultSize="0" autoFill="0" autoPict="0">
                <anchor moveWithCells="1">
                  <from>
                    <xdr:col>4</xdr:col>
                    <xdr:colOff>0</xdr:colOff>
                    <xdr:row>7</xdr:row>
                    <xdr:rowOff>0</xdr:rowOff>
                  </from>
                  <to>
                    <xdr:col>7</xdr:col>
                    <xdr:colOff>0</xdr:colOff>
                    <xdr:row>8</xdr:row>
                    <xdr:rowOff>38100</xdr:rowOff>
                  </to>
                </anchor>
              </controlPr>
            </control>
          </mc:Choice>
        </mc:AlternateContent>
        <mc:AlternateContent xmlns:mc="http://schemas.openxmlformats.org/markup-compatibility/2006">
          <mc:Choice Requires="x14">
            <control shapeId="11272" r:id="rId8" name="Option Button 8">
              <controlPr defaultSize="0" autoFill="0" autoLine="0" autoPict="0">
                <anchor moveWithCells="1">
                  <from>
                    <xdr:col>4</xdr:col>
                    <xdr:colOff>297180</xdr:colOff>
                    <xdr:row>7</xdr:row>
                    <xdr:rowOff>106680</xdr:rowOff>
                  </from>
                  <to>
                    <xdr:col>4</xdr:col>
                    <xdr:colOff>487680</xdr:colOff>
                    <xdr:row>7</xdr:row>
                    <xdr:rowOff>335280</xdr:rowOff>
                  </to>
                </anchor>
              </controlPr>
            </control>
          </mc:Choice>
        </mc:AlternateContent>
        <mc:AlternateContent xmlns:mc="http://schemas.openxmlformats.org/markup-compatibility/2006">
          <mc:Choice Requires="x14">
            <control shapeId="11273" r:id="rId9" name="Option Button 9">
              <controlPr defaultSize="0" autoFill="0" autoLine="0" autoPict="0">
                <anchor moveWithCells="1">
                  <from>
                    <xdr:col>6</xdr:col>
                    <xdr:colOff>304800</xdr:colOff>
                    <xdr:row>7</xdr:row>
                    <xdr:rowOff>99060</xdr:rowOff>
                  </from>
                  <to>
                    <xdr:col>6</xdr:col>
                    <xdr:colOff>533400</xdr:colOff>
                    <xdr:row>7</xdr:row>
                    <xdr:rowOff>365760</xdr:rowOff>
                  </to>
                </anchor>
              </controlPr>
            </control>
          </mc:Choice>
        </mc:AlternateContent>
        <mc:AlternateContent xmlns:mc="http://schemas.openxmlformats.org/markup-compatibility/2006">
          <mc:Choice Requires="x14">
            <control shapeId="11274" r:id="rId10" name="Group Box 10">
              <controlPr defaultSize="0" autoFill="0" autoPict="0">
                <anchor moveWithCells="1">
                  <from>
                    <xdr:col>4</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1275" r:id="rId11" name="Option Button 11">
              <controlPr defaultSize="0" autoFill="0" autoLine="0" autoPict="0">
                <anchor moveWithCells="1">
                  <from>
                    <xdr:col>4</xdr:col>
                    <xdr:colOff>297180</xdr:colOff>
                    <xdr:row>8</xdr:row>
                    <xdr:rowOff>68580</xdr:rowOff>
                  </from>
                  <to>
                    <xdr:col>4</xdr:col>
                    <xdr:colOff>556260</xdr:colOff>
                    <xdr:row>8</xdr:row>
                    <xdr:rowOff>335280</xdr:rowOff>
                  </to>
                </anchor>
              </controlPr>
            </control>
          </mc:Choice>
        </mc:AlternateContent>
        <mc:AlternateContent xmlns:mc="http://schemas.openxmlformats.org/markup-compatibility/2006">
          <mc:Choice Requires="x14">
            <control shapeId="11276" r:id="rId12" name="Option Button 12">
              <controlPr defaultSize="0" autoFill="0" autoLine="0" autoPict="0">
                <anchor moveWithCells="1">
                  <from>
                    <xdr:col>6</xdr:col>
                    <xdr:colOff>304800</xdr:colOff>
                    <xdr:row>8</xdr:row>
                    <xdr:rowOff>76200</xdr:rowOff>
                  </from>
                  <to>
                    <xdr:col>6</xdr:col>
                    <xdr:colOff>495300</xdr:colOff>
                    <xdr:row>8</xdr:row>
                    <xdr:rowOff>327660</xdr:rowOff>
                  </to>
                </anchor>
              </controlPr>
            </control>
          </mc:Choice>
        </mc:AlternateContent>
        <mc:AlternateContent xmlns:mc="http://schemas.openxmlformats.org/markup-compatibility/2006">
          <mc:Choice Requires="x14">
            <control shapeId="11277" r:id="rId13" name="Group Box 13">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1278" r:id="rId14" name="Option Button 14">
              <controlPr defaultSize="0" autoFill="0" autoLine="0" autoPict="0">
                <anchor moveWithCells="1">
                  <from>
                    <xdr:col>4</xdr:col>
                    <xdr:colOff>297180</xdr:colOff>
                    <xdr:row>9</xdr:row>
                    <xdr:rowOff>99060</xdr:rowOff>
                  </from>
                  <to>
                    <xdr:col>4</xdr:col>
                    <xdr:colOff>525780</xdr:colOff>
                    <xdr:row>9</xdr:row>
                    <xdr:rowOff>304800</xdr:rowOff>
                  </to>
                </anchor>
              </controlPr>
            </control>
          </mc:Choice>
        </mc:AlternateContent>
        <mc:AlternateContent xmlns:mc="http://schemas.openxmlformats.org/markup-compatibility/2006">
          <mc:Choice Requires="x14">
            <control shapeId="11279" r:id="rId15" name="Option Button 15">
              <controlPr defaultSize="0" autoFill="0" autoLine="0" autoPict="0">
                <anchor moveWithCells="1">
                  <from>
                    <xdr:col>6</xdr:col>
                    <xdr:colOff>304800</xdr:colOff>
                    <xdr:row>9</xdr:row>
                    <xdr:rowOff>99060</xdr:rowOff>
                  </from>
                  <to>
                    <xdr:col>6</xdr:col>
                    <xdr:colOff>533400</xdr:colOff>
                    <xdr:row>9</xdr:row>
                    <xdr:rowOff>304800</xdr:rowOff>
                  </to>
                </anchor>
              </controlPr>
            </control>
          </mc:Choice>
        </mc:AlternateContent>
        <mc:AlternateContent xmlns:mc="http://schemas.openxmlformats.org/markup-compatibility/2006">
          <mc:Choice Requires="x14">
            <control shapeId="11280" r:id="rId16" name="Group Box 16">
              <controlPr defaultSize="0" autoFill="0" autoPict="0">
                <anchor moveWithCells="1">
                  <from>
                    <xdr:col>4</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1281" r:id="rId17" name="Option Button 17">
              <controlPr defaultSize="0" autoFill="0" autoLine="0" autoPict="0">
                <anchor moveWithCells="1">
                  <from>
                    <xdr:col>4</xdr:col>
                    <xdr:colOff>297180</xdr:colOff>
                    <xdr:row>10</xdr:row>
                    <xdr:rowOff>0</xdr:rowOff>
                  </from>
                  <to>
                    <xdr:col>4</xdr:col>
                    <xdr:colOff>525780</xdr:colOff>
                    <xdr:row>11</xdr:row>
                    <xdr:rowOff>0</xdr:rowOff>
                  </to>
                </anchor>
              </controlPr>
            </control>
          </mc:Choice>
        </mc:AlternateContent>
        <mc:AlternateContent xmlns:mc="http://schemas.openxmlformats.org/markup-compatibility/2006">
          <mc:Choice Requires="x14">
            <control shapeId="11282" r:id="rId18" name="Option Button 18">
              <controlPr defaultSize="0" autoFill="0" autoLine="0" autoPict="0">
                <anchor moveWithCells="1">
                  <from>
                    <xdr:col>6</xdr:col>
                    <xdr:colOff>304800</xdr:colOff>
                    <xdr:row>10</xdr:row>
                    <xdr:rowOff>0</xdr:rowOff>
                  </from>
                  <to>
                    <xdr:col>6</xdr:col>
                    <xdr:colOff>533400</xdr:colOff>
                    <xdr:row>11</xdr:row>
                    <xdr:rowOff>0</xdr:rowOff>
                  </to>
                </anchor>
              </controlPr>
            </control>
          </mc:Choice>
        </mc:AlternateContent>
        <mc:AlternateContent xmlns:mc="http://schemas.openxmlformats.org/markup-compatibility/2006">
          <mc:Choice Requires="x14">
            <control shapeId="11283" r:id="rId19" name="Group Box 19">
              <controlPr defaultSize="0" autoFill="0" autoPict="0">
                <anchor moveWithCells="1">
                  <from>
                    <xdr:col>4</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1284" r:id="rId20" name="Option Button 20">
              <controlPr defaultSize="0" autoFill="0" autoLine="0" autoPict="0">
                <anchor moveWithCells="1">
                  <from>
                    <xdr:col>4</xdr:col>
                    <xdr:colOff>297180</xdr:colOff>
                    <xdr:row>11</xdr:row>
                    <xdr:rowOff>99060</xdr:rowOff>
                  </from>
                  <to>
                    <xdr:col>4</xdr:col>
                    <xdr:colOff>525780</xdr:colOff>
                    <xdr:row>11</xdr:row>
                    <xdr:rowOff>327660</xdr:rowOff>
                  </to>
                </anchor>
              </controlPr>
            </control>
          </mc:Choice>
        </mc:AlternateContent>
        <mc:AlternateContent xmlns:mc="http://schemas.openxmlformats.org/markup-compatibility/2006">
          <mc:Choice Requires="x14">
            <control shapeId="11285" r:id="rId21" name="Option Button 21">
              <controlPr defaultSize="0" autoFill="0" autoLine="0" autoPict="0">
                <anchor moveWithCells="1">
                  <from>
                    <xdr:col>6</xdr:col>
                    <xdr:colOff>304800</xdr:colOff>
                    <xdr:row>11</xdr:row>
                    <xdr:rowOff>76200</xdr:rowOff>
                  </from>
                  <to>
                    <xdr:col>6</xdr:col>
                    <xdr:colOff>525780</xdr:colOff>
                    <xdr:row>11</xdr:row>
                    <xdr:rowOff>304800</xdr:rowOff>
                  </to>
                </anchor>
              </controlPr>
            </control>
          </mc:Choice>
        </mc:AlternateContent>
        <mc:AlternateContent xmlns:mc="http://schemas.openxmlformats.org/markup-compatibility/2006">
          <mc:Choice Requires="x14">
            <control shapeId="11286" r:id="rId22" name="Group Box 22">
              <controlPr defaultSize="0" autoFill="0" autoPict="0">
                <anchor moveWithCells="1">
                  <from>
                    <xdr:col>4</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11287" r:id="rId23" name="Option Button 23">
              <controlPr defaultSize="0" autoFill="0" autoLine="0" autoPict="0">
                <anchor moveWithCells="1">
                  <from>
                    <xdr:col>4</xdr:col>
                    <xdr:colOff>297180</xdr:colOff>
                    <xdr:row>12</xdr:row>
                    <xdr:rowOff>38100</xdr:rowOff>
                  </from>
                  <to>
                    <xdr:col>4</xdr:col>
                    <xdr:colOff>556260</xdr:colOff>
                    <xdr:row>12</xdr:row>
                    <xdr:rowOff>365760</xdr:rowOff>
                  </to>
                </anchor>
              </controlPr>
            </control>
          </mc:Choice>
        </mc:AlternateContent>
        <mc:AlternateContent xmlns:mc="http://schemas.openxmlformats.org/markup-compatibility/2006">
          <mc:Choice Requires="x14">
            <control shapeId="11288" r:id="rId24" name="Option Button 24">
              <controlPr defaultSize="0" autoFill="0" autoLine="0" autoPict="0">
                <anchor moveWithCells="1">
                  <from>
                    <xdr:col>6</xdr:col>
                    <xdr:colOff>304800</xdr:colOff>
                    <xdr:row>12</xdr:row>
                    <xdr:rowOff>60960</xdr:rowOff>
                  </from>
                  <to>
                    <xdr:col>6</xdr:col>
                    <xdr:colOff>495300</xdr:colOff>
                    <xdr:row>12</xdr:row>
                    <xdr:rowOff>365760</xdr:rowOff>
                  </to>
                </anchor>
              </controlPr>
            </control>
          </mc:Choice>
        </mc:AlternateContent>
        <mc:AlternateContent xmlns:mc="http://schemas.openxmlformats.org/markup-compatibility/2006">
          <mc:Choice Requires="x14">
            <control shapeId="11290" r:id="rId25" name="Group Box 26">
              <controlPr defaultSize="0" autoFill="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1291" r:id="rId26" name="Option Button 27">
              <controlPr defaultSize="0" autoFill="0" autoLine="0" autoPict="0">
                <anchor moveWithCells="1">
                  <from>
                    <xdr:col>4</xdr:col>
                    <xdr:colOff>297180</xdr:colOff>
                    <xdr:row>6</xdr:row>
                    <xdr:rowOff>99060</xdr:rowOff>
                  </from>
                  <to>
                    <xdr:col>4</xdr:col>
                    <xdr:colOff>563880</xdr:colOff>
                    <xdr:row>6</xdr:row>
                    <xdr:rowOff>327660</xdr:rowOff>
                  </to>
                </anchor>
              </controlPr>
            </control>
          </mc:Choice>
        </mc:AlternateContent>
        <mc:AlternateContent xmlns:mc="http://schemas.openxmlformats.org/markup-compatibility/2006">
          <mc:Choice Requires="x14">
            <control shapeId="11292" r:id="rId27" name="Option Button 28">
              <controlPr defaultSize="0" autoFill="0" autoLine="0" autoPict="0">
                <anchor moveWithCells="1">
                  <from>
                    <xdr:col>6</xdr:col>
                    <xdr:colOff>304800</xdr:colOff>
                    <xdr:row>6</xdr:row>
                    <xdr:rowOff>99060</xdr:rowOff>
                  </from>
                  <to>
                    <xdr:col>6</xdr:col>
                    <xdr:colOff>525780</xdr:colOff>
                    <xdr:row>6</xdr:row>
                    <xdr:rowOff>327660</xdr:rowOff>
                  </to>
                </anchor>
              </controlPr>
            </control>
          </mc:Choice>
        </mc:AlternateContent>
        <mc:AlternateContent xmlns:mc="http://schemas.openxmlformats.org/markup-compatibility/2006">
          <mc:Choice Requires="x14">
            <control shapeId="11293" r:id="rId28" name="Option Button 29">
              <controlPr defaultSize="0" autoFill="0" autoLine="0" autoPict="0">
                <anchor moveWithCells="1">
                  <from>
                    <xdr:col>5</xdr:col>
                    <xdr:colOff>297180</xdr:colOff>
                    <xdr:row>5</xdr:row>
                    <xdr:rowOff>106680</xdr:rowOff>
                  </from>
                  <to>
                    <xdr:col>5</xdr:col>
                    <xdr:colOff>518160</xdr:colOff>
                    <xdr:row>5</xdr:row>
                    <xdr:rowOff>365760</xdr:rowOff>
                  </to>
                </anchor>
              </controlPr>
            </control>
          </mc:Choice>
        </mc:AlternateContent>
        <mc:AlternateContent xmlns:mc="http://schemas.openxmlformats.org/markup-compatibility/2006">
          <mc:Choice Requires="x14">
            <control shapeId="11294" r:id="rId29" name="Option Button 30">
              <controlPr defaultSize="0" autoFill="0" autoLine="0" autoPict="0">
                <anchor moveWithCells="1">
                  <from>
                    <xdr:col>5</xdr:col>
                    <xdr:colOff>297180</xdr:colOff>
                    <xdr:row>6</xdr:row>
                    <xdr:rowOff>106680</xdr:rowOff>
                  </from>
                  <to>
                    <xdr:col>5</xdr:col>
                    <xdr:colOff>518160</xdr:colOff>
                    <xdr:row>6</xdr:row>
                    <xdr:rowOff>365760</xdr:rowOff>
                  </to>
                </anchor>
              </controlPr>
            </control>
          </mc:Choice>
        </mc:AlternateContent>
        <mc:AlternateContent xmlns:mc="http://schemas.openxmlformats.org/markup-compatibility/2006">
          <mc:Choice Requires="x14">
            <control shapeId="11295" r:id="rId30" name="Option Button 31">
              <controlPr defaultSize="0" autoFill="0" autoLine="0" autoPict="0">
                <anchor moveWithCells="1">
                  <from>
                    <xdr:col>5</xdr:col>
                    <xdr:colOff>297180</xdr:colOff>
                    <xdr:row>7</xdr:row>
                    <xdr:rowOff>106680</xdr:rowOff>
                  </from>
                  <to>
                    <xdr:col>5</xdr:col>
                    <xdr:colOff>518160</xdr:colOff>
                    <xdr:row>7</xdr:row>
                    <xdr:rowOff>365760</xdr:rowOff>
                  </to>
                </anchor>
              </controlPr>
            </control>
          </mc:Choice>
        </mc:AlternateContent>
        <mc:AlternateContent xmlns:mc="http://schemas.openxmlformats.org/markup-compatibility/2006">
          <mc:Choice Requires="x14">
            <control shapeId="11297" r:id="rId31" name="Option Button 33">
              <controlPr defaultSize="0" autoFill="0" autoLine="0" autoPict="0">
                <anchor moveWithCells="1">
                  <from>
                    <xdr:col>5</xdr:col>
                    <xdr:colOff>297180</xdr:colOff>
                    <xdr:row>8</xdr:row>
                    <xdr:rowOff>106680</xdr:rowOff>
                  </from>
                  <to>
                    <xdr:col>5</xdr:col>
                    <xdr:colOff>518160</xdr:colOff>
                    <xdr:row>8</xdr:row>
                    <xdr:rowOff>365760</xdr:rowOff>
                  </to>
                </anchor>
              </controlPr>
            </control>
          </mc:Choice>
        </mc:AlternateContent>
        <mc:AlternateContent xmlns:mc="http://schemas.openxmlformats.org/markup-compatibility/2006">
          <mc:Choice Requires="x14">
            <control shapeId="11298" r:id="rId32" name="Option Button 34">
              <controlPr defaultSize="0" autoFill="0" autoLine="0" autoPict="0">
                <anchor moveWithCells="1">
                  <from>
                    <xdr:col>5</xdr:col>
                    <xdr:colOff>297180</xdr:colOff>
                    <xdr:row>9</xdr:row>
                    <xdr:rowOff>106680</xdr:rowOff>
                  </from>
                  <to>
                    <xdr:col>5</xdr:col>
                    <xdr:colOff>518160</xdr:colOff>
                    <xdr:row>9</xdr:row>
                    <xdr:rowOff>365760</xdr:rowOff>
                  </to>
                </anchor>
              </controlPr>
            </control>
          </mc:Choice>
        </mc:AlternateContent>
        <mc:AlternateContent xmlns:mc="http://schemas.openxmlformats.org/markup-compatibility/2006">
          <mc:Choice Requires="x14">
            <control shapeId="11299" r:id="rId33" name="Option Button 35">
              <controlPr defaultSize="0" autoFill="0" autoLine="0" autoPict="0">
                <anchor moveWithCells="1">
                  <from>
                    <xdr:col>5</xdr:col>
                    <xdr:colOff>297180</xdr:colOff>
                    <xdr:row>10</xdr:row>
                    <xdr:rowOff>106680</xdr:rowOff>
                  </from>
                  <to>
                    <xdr:col>5</xdr:col>
                    <xdr:colOff>518160</xdr:colOff>
                    <xdr:row>10</xdr:row>
                    <xdr:rowOff>365760</xdr:rowOff>
                  </to>
                </anchor>
              </controlPr>
            </control>
          </mc:Choice>
        </mc:AlternateContent>
        <mc:AlternateContent xmlns:mc="http://schemas.openxmlformats.org/markup-compatibility/2006">
          <mc:Choice Requires="x14">
            <control shapeId="11300" r:id="rId34" name="Option Button 36">
              <controlPr defaultSize="0" autoFill="0" autoLine="0" autoPict="0">
                <anchor moveWithCells="1">
                  <from>
                    <xdr:col>5</xdr:col>
                    <xdr:colOff>297180</xdr:colOff>
                    <xdr:row>11</xdr:row>
                    <xdr:rowOff>106680</xdr:rowOff>
                  </from>
                  <to>
                    <xdr:col>5</xdr:col>
                    <xdr:colOff>518160</xdr:colOff>
                    <xdr:row>11</xdr:row>
                    <xdr:rowOff>365760</xdr:rowOff>
                  </to>
                </anchor>
              </controlPr>
            </control>
          </mc:Choice>
        </mc:AlternateContent>
        <mc:AlternateContent xmlns:mc="http://schemas.openxmlformats.org/markup-compatibility/2006">
          <mc:Choice Requires="x14">
            <control shapeId="11301" r:id="rId35" name="Option Button 37">
              <controlPr defaultSize="0" autoFill="0" autoLine="0" autoPict="0">
                <anchor moveWithCells="1">
                  <from>
                    <xdr:col>5</xdr:col>
                    <xdr:colOff>297180</xdr:colOff>
                    <xdr:row>12</xdr:row>
                    <xdr:rowOff>106680</xdr:rowOff>
                  </from>
                  <to>
                    <xdr:col>5</xdr:col>
                    <xdr:colOff>518160</xdr:colOff>
                    <xdr:row>12</xdr:row>
                    <xdr:rowOff>365760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M15"/>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1.44140625" style="4" hidden="1" customWidth="1"/>
    <col min="3" max="3" width="16.33203125" style="4" hidden="1" customWidth="1"/>
    <col min="4" max="4" width="57.33203125" style="4" customWidth="1"/>
    <col min="5" max="6" width="12.33203125" style="4" customWidth="1"/>
    <col min="7" max="7" width="12.44140625" style="4" customWidth="1"/>
    <col min="8" max="8" width="2.6640625" style="4" customWidth="1"/>
    <col min="9" max="9" width="11.44140625" style="4" hidden="1" customWidth="1"/>
    <col min="10" max="10" width="2.6640625" style="4" hidden="1" customWidth="1"/>
    <col min="11" max="13" width="0" style="4" hidden="1" customWidth="1"/>
    <col min="14" max="16384" width="11.44140625" style="4" hidden="1"/>
  </cols>
  <sheetData>
    <row r="1" spans="1:7" s="32" customFormat="1" x14ac:dyDescent="0.3">
      <c r="A1" s="127" t="s">
        <v>66</v>
      </c>
      <c r="B1" s="127"/>
      <c r="C1" s="127"/>
      <c r="D1" s="127"/>
    </row>
    <row r="2" spans="1:7" s="32" customFormat="1" x14ac:dyDescent="0.3">
      <c r="A2" s="127"/>
      <c r="B2" s="127"/>
      <c r="C2" s="127"/>
      <c r="D2" s="127"/>
    </row>
    <row r="3" spans="1:7" x14ac:dyDescent="0.3"/>
    <row r="4" spans="1:7" ht="15.75" customHeight="1" x14ac:dyDescent="0.3">
      <c r="B4" s="123" t="s">
        <v>17</v>
      </c>
      <c r="C4" s="123" t="s">
        <v>18</v>
      </c>
      <c r="D4" s="124" t="s">
        <v>25</v>
      </c>
      <c r="E4" s="117" t="s">
        <v>26</v>
      </c>
      <c r="F4" s="117"/>
      <c r="G4" s="117"/>
    </row>
    <row r="5" spans="1:7" ht="15" customHeight="1" x14ac:dyDescent="0.3">
      <c r="B5" s="123"/>
      <c r="C5" s="123"/>
      <c r="D5" s="124"/>
      <c r="E5" s="19" t="s">
        <v>27</v>
      </c>
      <c r="F5" s="19" t="s">
        <v>28</v>
      </c>
      <c r="G5" s="19" t="s">
        <v>29</v>
      </c>
    </row>
    <row r="6" spans="1:7" ht="31.5" customHeight="1" x14ac:dyDescent="0.3">
      <c r="B6" s="10" t="s">
        <v>13</v>
      </c>
      <c r="C6" s="120" t="s">
        <v>7</v>
      </c>
      <c r="D6" s="11" t="s">
        <v>67</v>
      </c>
      <c r="E6" s="41">
        <v>1</v>
      </c>
      <c r="F6" s="41"/>
      <c r="G6" s="50"/>
    </row>
    <row r="7" spans="1:7" ht="31.2" x14ac:dyDescent="0.3">
      <c r="B7" s="10" t="s">
        <v>11</v>
      </c>
      <c r="C7" s="122"/>
      <c r="D7" s="21" t="s">
        <v>68</v>
      </c>
      <c r="E7" s="51">
        <v>1</v>
      </c>
      <c r="F7" s="51"/>
      <c r="G7" s="52"/>
    </row>
    <row r="8" spans="1:7" ht="31.2" x14ac:dyDescent="0.3">
      <c r="B8" s="10" t="s">
        <v>11</v>
      </c>
      <c r="C8" s="122"/>
      <c r="D8" s="11" t="s">
        <v>69</v>
      </c>
      <c r="E8" s="41">
        <v>1</v>
      </c>
      <c r="F8" s="41"/>
      <c r="G8" s="50"/>
    </row>
    <row r="9" spans="1:7" ht="31.2" x14ac:dyDescent="0.3">
      <c r="B9" s="10" t="s">
        <v>16</v>
      </c>
      <c r="C9" s="122"/>
      <c r="D9" s="21" t="s">
        <v>70</v>
      </c>
      <c r="E9" s="51">
        <v>1</v>
      </c>
      <c r="F9" s="51"/>
      <c r="G9" s="52"/>
    </row>
    <row r="10" spans="1:7" ht="31.2" x14ac:dyDescent="0.3">
      <c r="B10" s="10" t="s">
        <v>12</v>
      </c>
      <c r="C10" s="122"/>
      <c r="D10" s="2" t="s">
        <v>71</v>
      </c>
      <c r="E10" s="41">
        <v>1</v>
      </c>
      <c r="F10" s="41"/>
      <c r="G10" s="50"/>
    </row>
    <row r="11" spans="1:7" ht="31.2" x14ac:dyDescent="0.3">
      <c r="B11" s="10" t="s">
        <v>13</v>
      </c>
      <c r="C11" s="121"/>
      <c r="D11" s="21" t="s">
        <v>72</v>
      </c>
      <c r="E11" s="51">
        <v>1</v>
      </c>
      <c r="F11" s="51"/>
      <c r="G11" s="52"/>
    </row>
    <row r="12" spans="1:7" x14ac:dyDescent="0.3"/>
    <row r="13" spans="1:7" x14ac:dyDescent="0.3"/>
    <row r="14" spans="1:7" x14ac:dyDescent="0.3"/>
    <row r="15" spans="1:7" s="5" customFormat="1" x14ac:dyDescent="0.3"/>
  </sheetData>
  <sheetProtection selectLockedCells="1" selectUnlockedCells="1"/>
  <mergeCells count="6">
    <mergeCell ref="A1:D2"/>
    <mergeCell ref="E4:G4"/>
    <mergeCell ref="C6:C11"/>
    <mergeCell ref="B4:B5"/>
    <mergeCell ref="C4:C5"/>
    <mergeCell ref="D4:D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Group Box 1">
              <controlPr defaultSize="0" autoFill="0" autoPict="0">
                <anchor moveWithCells="1">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2290" r:id="rId4" name="Option Button 2">
              <controlPr defaultSize="0" autoFill="0" autoLine="0" autoPict="0">
                <anchor moveWithCells="1">
                  <from>
                    <xdr:col>4</xdr:col>
                    <xdr:colOff>304800</xdr:colOff>
                    <xdr:row>5</xdr:row>
                    <xdr:rowOff>114300</xdr:rowOff>
                  </from>
                  <to>
                    <xdr:col>4</xdr:col>
                    <xdr:colOff>533400</xdr:colOff>
                    <xdr:row>5</xdr:row>
                    <xdr:rowOff>289560</xdr:rowOff>
                  </to>
                </anchor>
              </controlPr>
            </control>
          </mc:Choice>
        </mc:AlternateContent>
        <mc:AlternateContent xmlns:mc="http://schemas.openxmlformats.org/markup-compatibility/2006">
          <mc:Choice Requires="x14">
            <control shapeId="12291" r:id="rId5" name="Option Button 3">
              <controlPr defaultSize="0" autoFill="0" autoLine="0" autoPict="0">
                <anchor moveWithCells="1">
                  <from>
                    <xdr:col>6</xdr:col>
                    <xdr:colOff>327660</xdr:colOff>
                    <xdr:row>5</xdr:row>
                    <xdr:rowOff>114300</xdr:rowOff>
                  </from>
                  <to>
                    <xdr:col>6</xdr:col>
                    <xdr:colOff>556260</xdr:colOff>
                    <xdr:row>5</xdr:row>
                    <xdr:rowOff>289560</xdr:rowOff>
                  </to>
                </anchor>
              </controlPr>
            </control>
          </mc:Choice>
        </mc:AlternateContent>
        <mc:AlternateContent xmlns:mc="http://schemas.openxmlformats.org/markup-compatibility/2006">
          <mc:Choice Requires="x14">
            <control shapeId="12292" r:id="rId6" name="Group Box 4">
              <controlPr defaultSize="0" autoFill="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2293" r:id="rId7" name="Option Button 5">
              <controlPr defaultSize="0" autoFill="0" autoLine="0" autoPict="0">
                <anchor moveWithCells="1">
                  <from>
                    <xdr:col>4</xdr:col>
                    <xdr:colOff>304800</xdr:colOff>
                    <xdr:row>6</xdr:row>
                    <xdr:rowOff>68580</xdr:rowOff>
                  </from>
                  <to>
                    <xdr:col>4</xdr:col>
                    <xdr:colOff>518160</xdr:colOff>
                    <xdr:row>6</xdr:row>
                    <xdr:rowOff>335280</xdr:rowOff>
                  </to>
                </anchor>
              </controlPr>
            </control>
          </mc:Choice>
        </mc:AlternateContent>
        <mc:AlternateContent xmlns:mc="http://schemas.openxmlformats.org/markup-compatibility/2006">
          <mc:Choice Requires="x14">
            <control shapeId="12294" r:id="rId8" name="Option Button 6">
              <controlPr defaultSize="0" autoFill="0" autoLine="0" autoPict="0">
                <anchor moveWithCells="1">
                  <from>
                    <xdr:col>6</xdr:col>
                    <xdr:colOff>327660</xdr:colOff>
                    <xdr:row>6</xdr:row>
                    <xdr:rowOff>60960</xdr:rowOff>
                  </from>
                  <to>
                    <xdr:col>6</xdr:col>
                    <xdr:colOff>518160</xdr:colOff>
                    <xdr:row>6</xdr:row>
                    <xdr:rowOff>335280</xdr:rowOff>
                  </to>
                </anchor>
              </controlPr>
            </control>
          </mc:Choice>
        </mc:AlternateContent>
        <mc:AlternateContent xmlns:mc="http://schemas.openxmlformats.org/markup-compatibility/2006">
          <mc:Choice Requires="x14">
            <control shapeId="12296" r:id="rId9" name="Group Box 8">
              <controlPr defaultSize="0" autoFill="0" autoPict="0">
                <anchor moveWithCells="1">
                  <from>
                    <xdr:col>4</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4</xdr:col>
                    <xdr:colOff>304800</xdr:colOff>
                    <xdr:row>7</xdr:row>
                    <xdr:rowOff>60960</xdr:rowOff>
                  </from>
                  <to>
                    <xdr:col>4</xdr:col>
                    <xdr:colOff>518160</xdr:colOff>
                    <xdr:row>7</xdr:row>
                    <xdr:rowOff>342900</xdr:rowOff>
                  </to>
                </anchor>
              </controlPr>
            </control>
          </mc:Choice>
        </mc:AlternateContent>
        <mc:AlternateContent xmlns:mc="http://schemas.openxmlformats.org/markup-compatibility/2006">
          <mc:Choice Requires="x14">
            <control shapeId="12298" r:id="rId11" name="Option Button 10">
              <controlPr defaultSize="0" autoFill="0" autoLine="0" autoPict="0">
                <anchor moveWithCells="1">
                  <from>
                    <xdr:col>6</xdr:col>
                    <xdr:colOff>327660</xdr:colOff>
                    <xdr:row>7</xdr:row>
                    <xdr:rowOff>99060</xdr:rowOff>
                  </from>
                  <to>
                    <xdr:col>6</xdr:col>
                    <xdr:colOff>525780</xdr:colOff>
                    <xdr:row>7</xdr:row>
                    <xdr:rowOff>327660</xdr:rowOff>
                  </to>
                </anchor>
              </controlPr>
            </control>
          </mc:Choice>
        </mc:AlternateContent>
        <mc:AlternateContent xmlns:mc="http://schemas.openxmlformats.org/markup-compatibility/2006">
          <mc:Choice Requires="x14">
            <control shapeId="12299" r:id="rId12" name="Group Box 11">
              <controlPr defaultSize="0" autoFill="0" autoPict="0">
                <anchor moveWithCells="1">
                  <from>
                    <xdr:col>4</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2300" r:id="rId13" name="Option Button 12">
              <controlPr defaultSize="0" autoFill="0" autoLine="0" autoPict="0">
                <anchor moveWithCells="1">
                  <from>
                    <xdr:col>4</xdr:col>
                    <xdr:colOff>304800</xdr:colOff>
                    <xdr:row>8</xdr:row>
                    <xdr:rowOff>76200</xdr:rowOff>
                  </from>
                  <to>
                    <xdr:col>4</xdr:col>
                    <xdr:colOff>518160</xdr:colOff>
                    <xdr:row>8</xdr:row>
                    <xdr:rowOff>327660</xdr:rowOff>
                  </to>
                </anchor>
              </controlPr>
            </control>
          </mc:Choice>
        </mc:AlternateContent>
        <mc:AlternateContent xmlns:mc="http://schemas.openxmlformats.org/markup-compatibility/2006">
          <mc:Choice Requires="x14">
            <control shapeId="12301" r:id="rId14" name="Option Button 13">
              <controlPr defaultSize="0" autoFill="0" autoLine="0" autoPict="0">
                <anchor moveWithCells="1">
                  <from>
                    <xdr:col>6</xdr:col>
                    <xdr:colOff>327660</xdr:colOff>
                    <xdr:row>8</xdr:row>
                    <xdr:rowOff>76200</xdr:rowOff>
                  </from>
                  <to>
                    <xdr:col>6</xdr:col>
                    <xdr:colOff>525780</xdr:colOff>
                    <xdr:row>8</xdr:row>
                    <xdr:rowOff>327660</xdr:rowOff>
                  </to>
                </anchor>
              </controlPr>
            </control>
          </mc:Choice>
        </mc:AlternateContent>
        <mc:AlternateContent xmlns:mc="http://schemas.openxmlformats.org/markup-compatibility/2006">
          <mc:Choice Requires="x14">
            <control shapeId="12302" r:id="rId15" name="Group Box 14">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2303" r:id="rId16" name="Option Button 15">
              <controlPr defaultSize="0" autoFill="0" autoLine="0" autoPict="0">
                <anchor moveWithCells="1">
                  <from>
                    <xdr:col>4</xdr:col>
                    <xdr:colOff>304800</xdr:colOff>
                    <xdr:row>9</xdr:row>
                    <xdr:rowOff>60960</xdr:rowOff>
                  </from>
                  <to>
                    <xdr:col>4</xdr:col>
                    <xdr:colOff>495300</xdr:colOff>
                    <xdr:row>9</xdr:row>
                    <xdr:rowOff>342900</xdr:rowOff>
                  </to>
                </anchor>
              </controlPr>
            </control>
          </mc:Choice>
        </mc:AlternateContent>
        <mc:AlternateContent xmlns:mc="http://schemas.openxmlformats.org/markup-compatibility/2006">
          <mc:Choice Requires="x14">
            <control shapeId="12304" r:id="rId17" name="Option Button 16">
              <controlPr defaultSize="0" autoFill="0" autoLine="0" autoPict="0">
                <anchor moveWithCells="1">
                  <from>
                    <xdr:col>6</xdr:col>
                    <xdr:colOff>327660</xdr:colOff>
                    <xdr:row>9</xdr:row>
                    <xdr:rowOff>60960</xdr:rowOff>
                  </from>
                  <to>
                    <xdr:col>6</xdr:col>
                    <xdr:colOff>518160</xdr:colOff>
                    <xdr:row>9</xdr:row>
                    <xdr:rowOff>342900</xdr:rowOff>
                  </to>
                </anchor>
              </controlPr>
            </control>
          </mc:Choice>
        </mc:AlternateContent>
        <mc:AlternateContent xmlns:mc="http://schemas.openxmlformats.org/markup-compatibility/2006">
          <mc:Choice Requires="x14">
            <control shapeId="12305" r:id="rId18" name="Group Box 17">
              <controlPr defaultSize="0" autoFill="0" autoPict="0">
                <anchor moveWithCells="1">
                  <from>
                    <xdr:col>4</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2306" r:id="rId19" name="Option Button 18">
              <controlPr defaultSize="0" autoFill="0" autoLine="0" autoPict="0">
                <anchor moveWithCells="1">
                  <from>
                    <xdr:col>4</xdr:col>
                    <xdr:colOff>304800</xdr:colOff>
                    <xdr:row>10</xdr:row>
                    <xdr:rowOff>60960</xdr:rowOff>
                  </from>
                  <to>
                    <xdr:col>4</xdr:col>
                    <xdr:colOff>518160</xdr:colOff>
                    <xdr:row>10</xdr:row>
                    <xdr:rowOff>342900</xdr:rowOff>
                  </to>
                </anchor>
              </controlPr>
            </control>
          </mc:Choice>
        </mc:AlternateContent>
        <mc:AlternateContent xmlns:mc="http://schemas.openxmlformats.org/markup-compatibility/2006">
          <mc:Choice Requires="x14">
            <control shapeId="12307" r:id="rId20" name="Option Button 19">
              <controlPr defaultSize="0" autoFill="0" autoLine="0" autoPict="0">
                <anchor moveWithCells="1">
                  <from>
                    <xdr:col>6</xdr:col>
                    <xdr:colOff>327660</xdr:colOff>
                    <xdr:row>10</xdr:row>
                    <xdr:rowOff>99060</xdr:rowOff>
                  </from>
                  <to>
                    <xdr:col>6</xdr:col>
                    <xdr:colOff>563880</xdr:colOff>
                    <xdr:row>10</xdr:row>
                    <xdr:rowOff>327660</xdr:rowOff>
                  </to>
                </anchor>
              </controlPr>
            </control>
          </mc:Choice>
        </mc:AlternateContent>
        <mc:AlternateContent xmlns:mc="http://schemas.openxmlformats.org/markup-compatibility/2006">
          <mc:Choice Requires="x14">
            <control shapeId="12308" r:id="rId21" name="Option Button 20">
              <controlPr defaultSize="0" autoFill="0" autoLine="0" autoPict="0">
                <anchor moveWithCells="1">
                  <from>
                    <xdr:col>5</xdr:col>
                    <xdr:colOff>304800</xdr:colOff>
                    <xdr:row>5</xdr:row>
                    <xdr:rowOff>114300</xdr:rowOff>
                  </from>
                  <to>
                    <xdr:col>5</xdr:col>
                    <xdr:colOff>533400</xdr:colOff>
                    <xdr:row>5</xdr:row>
                    <xdr:rowOff>289560</xdr:rowOff>
                  </to>
                </anchor>
              </controlPr>
            </control>
          </mc:Choice>
        </mc:AlternateContent>
        <mc:AlternateContent xmlns:mc="http://schemas.openxmlformats.org/markup-compatibility/2006">
          <mc:Choice Requires="x14">
            <control shapeId="12309" r:id="rId22" name="Option Button 21">
              <controlPr defaultSize="0" autoFill="0" autoLine="0" autoPict="0">
                <anchor moveWithCells="1">
                  <from>
                    <xdr:col>5</xdr:col>
                    <xdr:colOff>304800</xdr:colOff>
                    <xdr:row>6</xdr:row>
                    <xdr:rowOff>114300</xdr:rowOff>
                  </from>
                  <to>
                    <xdr:col>5</xdr:col>
                    <xdr:colOff>533400</xdr:colOff>
                    <xdr:row>6</xdr:row>
                    <xdr:rowOff>289560</xdr:rowOff>
                  </to>
                </anchor>
              </controlPr>
            </control>
          </mc:Choice>
        </mc:AlternateContent>
        <mc:AlternateContent xmlns:mc="http://schemas.openxmlformats.org/markup-compatibility/2006">
          <mc:Choice Requires="x14">
            <control shapeId="12310" r:id="rId23" name="Option Button 22">
              <controlPr defaultSize="0" autoFill="0" autoLine="0" autoPict="0">
                <anchor moveWithCells="1">
                  <from>
                    <xdr:col>5</xdr:col>
                    <xdr:colOff>304800</xdr:colOff>
                    <xdr:row>7</xdr:row>
                    <xdr:rowOff>114300</xdr:rowOff>
                  </from>
                  <to>
                    <xdr:col>5</xdr:col>
                    <xdr:colOff>533400</xdr:colOff>
                    <xdr:row>7</xdr:row>
                    <xdr:rowOff>289560</xdr:rowOff>
                  </to>
                </anchor>
              </controlPr>
            </control>
          </mc:Choice>
        </mc:AlternateContent>
        <mc:AlternateContent xmlns:mc="http://schemas.openxmlformats.org/markup-compatibility/2006">
          <mc:Choice Requires="x14">
            <control shapeId="12311" r:id="rId24" name="Option Button 23">
              <controlPr defaultSize="0" autoFill="0" autoLine="0" autoPict="0">
                <anchor moveWithCells="1">
                  <from>
                    <xdr:col>5</xdr:col>
                    <xdr:colOff>304800</xdr:colOff>
                    <xdr:row>8</xdr:row>
                    <xdr:rowOff>114300</xdr:rowOff>
                  </from>
                  <to>
                    <xdr:col>5</xdr:col>
                    <xdr:colOff>533400</xdr:colOff>
                    <xdr:row>8</xdr:row>
                    <xdr:rowOff>289560</xdr:rowOff>
                  </to>
                </anchor>
              </controlPr>
            </control>
          </mc:Choice>
        </mc:AlternateContent>
        <mc:AlternateContent xmlns:mc="http://schemas.openxmlformats.org/markup-compatibility/2006">
          <mc:Choice Requires="x14">
            <control shapeId="12312" r:id="rId25" name="Option Button 24">
              <controlPr defaultSize="0" autoFill="0" autoLine="0" autoPict="0">
                <anchor moveWithCells="1">
                  <from>
                    <xdr:col>5</xdr:col>
                    <xdr:colOff>304800</xdr:colOff>
                    <xdr:row>9</xdr:row>
                    <xdr:rowOff>114300</xdr:rowOff>
                  </from>
                  <to>
                    <xdr:col>5</xdr:col>
                    <xdr:colOff>533400</xdr:colOff>
                    <xdr:row>9</xdr:row>
                    <xdr:rowOff>289560</xdr:rowOff>
                  </to>
                </anchor>
              </controlPr>
            </control>
          </mc:Choice>
        </mc:AlternateContent>
        <mc:AlternateContent xmlns:mc="http://schemas.openxmlformats.org/markup-compatibility/2006">
          <mc:Choice Requires="x14">
            <control shapeId="12313" r:id="rId26" name="Option Button 25">
              <controlPr defaultSize="0" autoFill="0" autoLine="0" autoPict="0">
                <anchor moveWithCells="1">
                  <from>
                    <xdr:col>5</xdr:col>
                    <xdr:colOff>304800</xdr:colOff>
                    <xdr:row>10</xdr:row>
                    <xdr:rowOff>114300</xdr:rowOff>
                  </from>
                  <to>
                    <xdr:col>5</xdr:col>
                    <xdr:colOff>533400</xdr:colOff>
                    <xdr:row>10</xdr:row>
                    <xdr:rowOff>289560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1"/>
  <dimension ref="A1:M14"/>
  <sheetViews>
    <sheetView showGridLines="0" showRowColHeaders="0" zoomScale="160" zoomScaleNormal="160" workbookViewId="0">
      <selection sqref="A1:H2"/>
    </sheetView>
  </sheetViews>
  <sheetFormatPr defaultColWidth="0" defaultRowHeight="14.4" zeroHeight="1" x14ac:dyDescent="0.3"/>
  <cols>
    <col min="1" max="1" width="2.6640625" style="4" customWidth="1"/>
    <col min="2" max="2" width="12.44140625" style="4" hidden="1" customWidth="1"/>
    <col min="3" max="3" width="14.6640625" style="4" hidden="1" customWidth="1"/>
    <col min="4" max="4" width="60.5546875" style="4" customWidth="1"/>
    <col min="5" max="6" width="13" style="4" customWidth="1"/>
    <col min="7" max="7" width="12.44140625" style="4" customWidth="1"/>
    <col min="8" max="8" width="2.6640625" style="4" customWidth="1"/>
    <col min="9" max="9" width="12.5546875" style="4" hidden="1" customWidth="1"/>
    <col min="10" max="10" width="11.6640625" style="4" hidden="1" customWidth="1"/>
    <col min="11" max="12" width="11.44140625" style="4" hidden="1" customWidth="1"/>
    <col min="13" max="13" width="2.6640625" style="4" hidden="1" customWidth="1"/>
    <col min="14" max="16384" width="11.44140625" style="4" hidden="1"/>
  </cols>
  <sheetData>
    <row r="1" spans="1:8" s="5" customFormat="1" x14ac:dyDescent="0.3">
      <c r="A1" s="118" t="s">
        <v>110</v>
      </c>
      <c r="B1" s="118"/>
      <c r="C1" s="118"/>
      <c r="D1" s="118"/>
      <c r="E1" s="118"/>
      <c r="F1" s="118"/>
      <c r="G1" s="118"/>
      <c r="H1" s="118"/>
    </row>
    <row r="2" spans="1:8" s="5" customFormat="1" ht="15" customHeight="1" x14ac:dyDescent="0.3">
      <c r="A2" s="118"/>
      <c r="B2" s="118"/>
      <c r="C2" s="118"/>
      <c r="D2" s="118"/>
      <c r="E2" s="118"/>
      <c r="F2" s="118"/>
      <c r="G2" s="118"/>
      <c r="H2" s="118"/>
    </row>
    <row r="3" spans="1:8" x14ac:dyDescent="0.3"/>
    <row r="4" spans="1:8" ht="15.6" x14ac:dyDescent="0.3">
      <c r="B4" s="123" t="s">
        <v>17</v>
      </c>
      <c r="C4" s="123" t="s">
        <v>18</v>
      </c>
      <c r="D4" s="124" t="s">
        <v>25</v>
      </c>
      <c r="E4" s="117" t="s">
        <v>26</v>
      </c>
      <c r="F4" s="117"/>
      <c r="G4" s="117"/>
    </row>
    <row r="5" spans="1:8" x14ac:dyDescent="0.3">
      <c r="B5" s="123"/>
      <c r="C5" s="123"/>
      <c r="D5" s="124"/>
      <c r="E5" s="19" t="s">
        <v>27</v>
      </c>
      <c r="F5" s="19" t="s">
        <v>28</v>
      </c>
      <c r="G5" s="20" t="s">
        <v>29</v>
      </c>
    </row>
    <row r="6" spans="1:8" ht="31.5" customHeight="1" x14ac:dyDescent="0.3">
      <c r="B6" s="10" t="s">
        <v>12</v>
      </c>
      <c r="C6" s="123" t="s">
        <v>8</v>
      </c>
      <c r="D6" s="2" t="s">
        <v>73</v>
      </c>
      <c r="E6" s="41">
        <v>1</v>
      </c>
      <c r="F6" s="41"/>
      <c r="G6" s="92"/>
    </row>
    <row r="7" spans="1:8" ht="46.8" x14ac:dyDescent="0.3">
      <c r="B7" s="10" t="s">
        <v>12</v>
      </c>
      <c r="C7" s="123"/>
      <c r="D7" s="12" t="s">
        <v>74</v>
      </c>
      <c r="E7" s="51">
        <v>1</v>
      </c>
      <c r="F7" s="91"/>
      <c r="G7" s="52"/>
    </row>
    <row r="8" spans="1:8" ht="62.4" x14ac:dyDescent="0.3">
      <c r="B8" s="10" t="s">
        <v>12</v>
      </c>
      <c r="C8" s="123"/>
      <c r="D8" s="2" t="s">
        <v>75</v>
      </c>
      <c r="E8" s="41">
        <v>1</v>
      </c>
      <c r="F8" s="41"/>
      <c r="G8" s="50"/>
    </row>
    <row r="9" spans="1:8" ht="30" customHeight="1" x14ac:dyDescent="0.3">
      <c r="B9" s="10" t="s">
        <v>12</v>
      </c>
      <c r="C9" s="123"/>
      <c r="D9" s="12" t="s">
        <v>76</v>
      </c>
      <c r="E9" s="51">
        <v>1</v>
      </c>
      <c r="F9" s="51"/>
      <c r="G9" s="52"/>
    </row>
    <row r="10" spans="1:8" ht="46.8" x14ac:dyDescent="0.3">
      <c r="B10" s="10" t="s">
        <v>12</v>
      </c>
      <c r="C10" s="123"/>
      <c r="D10" s="2" t="s">
        <v>77</v>
      </c>
      <c r="E10" s="41">
        <v>1</v>
      </c>
      <c r="F10" s="41"/>
      <c r="G10" s="50"/>
    </row>
    <row r="11" spans="1:8" x14ac:dyDescent="0.3"/>
    <row r="12" spans="1:8" x14ac:dyDescent="0.3"/>
    <row r="13" spans="1:8" x14ac:dyDescent="0.3"/>
    <row r="14" spans="1:8" s="5" customFormat="1" x14ac:dyDescent="0.3"/>
  </sheetData>
  <sheetProtection selectLockedCells="1" selectUnlockedCells="1"/>
  <mergeCells count="6">
    <mergeCell ref="A1:H2"/>
    <mergeCell ref="E4:G4"/>
    <mergeCell ref="C6:C10"/>
    <mergeCell ref="B4:B5"/>
    <mergeCell ref="C4:C5"/>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7" r:id="rId4" name="Group Box 5">
              <controlPr defaultSize="0" autoFill="0" autoPict="0">
                <anchor moveWithCells="1">
                  <from>
                    <xdr:col>4</xdr:col>
                    <xdr:colOff>7620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3318" r:id="rId5" name="Option Button 6">
              <controlPr defaultSize="0" autoFill="0" autoLine="0" autoPict="0">
                <anchor moveWithCells="1">
                  <from>
                    <xdr:col>4</xdr:col>
                    <xdr:colOff>335280</xdr:colOff>
                    <xdr:row>5</xdr:row>
                    <xdr:rowOff>60960</xdr:rowOff>
                  </from>
                  <to>
                    <xdr:col>4</xdr:col>
                    <xdr:colOff>533400</xdr:colOff>
                    <xdr:row>5</xdr:row>
                    <xdr:rowOff>342900</xdr:rowOff>
                  </to>
                </anchor>
              </controlPr>
            </control>
          </mc:Choice>
        </mc:AlternateContent>
        <mc:AlternateContent xmlns:mc="http://schemas.openxmlformats.org/markup-compatibility/2006">
          <mc:Choice Requires="x14">
            <control shapeId="13319" r:id="rId6" name="Option Button 7">
              <controlPr defaultSize="0" autoFill="0" autoLine="0" autoPict="0">
                <anchor moveWithCells="1">
                  <from>
                    <xdr:col>6</xdr:col>
                    <xdr:colOff>304800</xdr:colOff>
                    <xdr:row>5</xdr:row>
                    <xdr:rowOff>76200</xdr:rowOff>
                  </from>
                  <to>
                    <xdr:col>6</xdr:col>
                    <xdr:colOff>518160</xdr:colOff>
                    <xdr:row>5</xdr:row>
                    <xdr:rowOff>335280</xdr:rowOff>
                  </to>
                </anchor>
              </controlPr>
            </control>
          </mc:Choice>
        </mc:AlternateContent>
        <mc:AlternateContent xmlns:mc="http://schemas.openxmlformats.org/markup-compatibility/2006">
          <mc:Choice Requires="x14">
            <control shapeId="13320" r:id="rId7" name="Group Box 8">
              <controlPr defaultSize="0" autoFill="0" autoPict="0">
                <anchor moveWithCells="1">
                  <from>
                    <xdr:col>4</xdr:col>
                    <xdr:colOff>0</xdr:colOff>
                    <xdr:row>6</xdr:row>
                    <xdr:rowOff>0</xdr:rowOff>
                  </from>
                  <to>
                    <xdr:col>7</xdr:col>
                    <xdr:colOff>7620</xdr:colOff>
                    <xdr:row>7</xdr:row>
                    <xdr:rowOff>0</xdr:rowOff>
                  </to>
                </anchor>
              </controlPr>
            </control>
          </mc:Choice>
        </mc:AlternateContent>
        <mc:AlternateContent xmlns:mc="http://schemas.openxmlformats.org/markup-compatibility/2006">
          <mc:Choice Requires="x14">
            <control shapeId="13321" r:id="rId8" name="Option Button 9">
              <controlPr defaultSize="0" autoFill="0" autoLine="0" autoPict="0">
                <anchor moveWithCells="1">
                  <from>
                    <xdr:col>4</xdr:col>
                    <xdr:colOff>335280</xdr:colOff>
                    <xdr:row>6</xdr:row>
                    <xdr:rowOff>175260</xdr:rowOff>
                  </from>
                  <to>
                    <xdr:col>4</xdr:col>
                    <xdr:colOff>525780</xdr:colOff>
                    <xdr:row>6</xdr:row>
                    <xdr:rowOff>441960</xdr:rowOff>
                  </to>
                </anchor>
              </controlPr>
            </control>
          </mc:Choice>
        </mc:AlternateContent>
        <mc:AlternateContent xmlns:mc="http://schemas.openxmlformats.org/markup-compatibility/2006">
          <mc:Choice Requires="x14">
            <control shapeId="13322" r:id="rId9" name="Option Button 10">
              <controlPr defaultSize="0" autoFill="0" autoLine="0" autoPict="0">
                <anchor moveWithCells="1">
                  <from>
                    <xdr:col>6</xdr:col>
                    <xdr:colOff>304800</xdr:colOff>
                    <xdr:row>6</xdr:row>
                    <xdr:rowOff>175260</xdr:rowOff>
                  </from>
                  <to>
                    <xdr:col>6</xdr:col>
                    <xdr:colOff>495300</xdr:colOff>
                    <xdr:row>6</xdr:row>
                    <xdr:rowOff>441960</xdr:rowOff>
                  </to>
                </anchor>
              </controlPr>
            </control>
          </mc:Choice>
        </mc:AlternateContent>
        <mc:AlternateContent xmlns:mc="http://schemas.openxmlformats.org/markup-compatibility/2006">
          <mc:Choice Requires="x14">
            <control shapeId="13323" r:id="rId10" name="Group Box 11">
              <controlPr defaultSize="0" autoFill="0" autoPict="0">
                <anchor moveWithCells="1">
                  <from>
                    <xdr:col>4</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3324" r:id="rId11" name="Option Button 12">
              <controlPr defaultSize="0" autoFill="0" autoLine="0" autoPict="0">
                <anchor moveWithCells="1">
                  <from>
                    <xdr:col>4</xdr:col>
                    <xdr:colOff>335280</xdr:colOff>
                    <xdr:row>7</xdr:row>
                    <xdr:rowOff>220980</xdr:rowOff>
                  </from>
                  <to>
                    <xdr:col>4</xdr:col>
                    <xdr:colOff>518160</xdr:colOff>
                    <xdr:row>7</xdr:row>
                    <xdr:rowOff>594360</xdr:rowOff>
                  </to>
                </anchor>
              </controlPr>
            </control>
          </mc:Choice>
        </mc:AlternateContent>
        <mc:AlternateContent xmlns:mc="http://schemas.openxmlformats.org/markup-compatibility/2006">
          <mc:Choice Requires="x14">
            <control shapeId="13325" r:id="rId12" name="Option Button 13">
              <controlPr defaultSize="0" autoFill="0" autoLine="0" autoPict="0">
                <anchor moveWithCells="1">
                  <from>
                    <xdr:col>6</xdr:col>
                    <xdr:colOff>304800</xdr:colOff>
                    <xdr:row>7</xdr:row>
                    <xdr:rowOff>213360</xdr:rowOff>
                  </from>
                  <to>
                    <xdr:col>6</xdr:col>
                    <xdr:colOff>495300</xdr:colOff>
                    <xdr:row>7</xdr:row>
                    <xdr:rowOff>601980</xdr:rowOff>
                  </to>
                </anchor>
              </controlPr>
            </control>
          </mc:Choice>
        </mc:AlternateContent>
        <mc:AlternateContent xmlns:mc="http://schemas.openxmlformats.org/markup-compatibility/2006">
          <mc:Choice Requires="x14">
            <control shapeId="13326" r:id="rId13" name="Group Box 14">
              <controlPr defaultSize="0" autoFill="0" autoPict="0">
                <anchor moveWithCells="1">
                  <from>
                    <xdr:col>4</xdr:col>
                    <xdr:colOff>0</xdr:colOff>
                    <xdr:row>8</xdr:row>
                    <xdr:rowOff>0</xdr:rowOff>
                  </from>
                  <to>
                    <xdr:col>7</xdr:col>
                    <xdr:colOff>7620</xdr:colOff>
                    <xdr:row>9</xdr:row>
                    <xdr:rowOff>0</xdr:rowOff>
                  </to>
                </anchor>
              </controlPr>
            </control>
          </mc:Choice>
        </mc:AlternateContent>
        <mc:AlternateContent xmlns:mc="http://schemas.openxmlformats.org/markup-compatibility/2006">
          <mc:Choice Requires="x14">
            <control shapeId="13327" r:id="rId14" name="Option Button 15">
              <controlPr defaultSize="0" autoFill="0" autoLine="0" autoPict="0">
                <anchor moveWithCells="1">
                  <from>
                    <xdr:col>4</xdr:col>
                    <xdr:colOff>335280</xdr:colOff>
                    <xdr:row>8</xdr:row>
                    <xdr:rowOff>68580</xdr:rowOff>
                  </from>
                  <to>
                    <xdr:col>4</xdr:col>
                    <xdr:colOff>533400</xdr:colOff>
                    <xdr:row>8</xdr:row>
                    <xdr:rowOff>327660</xdr:rowOff>
                  </to>
                </anchor>
              </controlPr>
            </control>
          </mc:Choice>
        </mc:AlternateContent>
        <mc:AlternateContent xmlns:mc="http://schemas.openxmlformats.org/markup-compatibility/2006">
          <mc:Choice Requires="x14">
            <control shapeId="13328" r:id="rId15" name="Option Button 16">
              <controlPr defaultSize="0" autoFill="0" autoLine="0" autoPict="0">
                <anchor moveWithCells="1">
                  <from>
                    <xdr:col>6</xdr:col>
                    <xdr:colOff>304800</xdr:colOff>
                    <xdr:row>8</xdr:row>
                    <xdr:rowOff>68580</xdr:rowOff>
                  </from>
                  <to>
                    <xdr:col>6</xdr:col>
                    <xdr:colOff>518160</xdr:colOff>
                    <xdr:row>8</xdr:row>
                    <xdr:rowOff>327660</xdr:rowOff>
                  </to>
                </anchor>
              </controlPr>
            </control>
          </mc:Choice>
        </mc:AlternateContent>
        <mc:AlternateContent xmlns:mc="http://schemas.openxmlformats.org/markup-compatibility/2006">
          <mc:Choice Requires="x14">
            <control shapeId="13329" r:id="rId16" name="Group Box 17">
              <controlPr defaultSize="0" autoFill="0" autoPict="0">
                <anchor moveWithCells="1">
                  <from>
                    <xdr:col>4</xdr:col>
                    <xdr:colOff>0</xdr:colOff>
                    <xdr:row>9</xdr:row>
                    <xdr:rowOff>0</xdr:rowOff>
                  </from>
                  <to>
                    <xdr:col>7</xdr:col>
                    <xdr:colOff>7620</xdr:colOff>
                    <xdr:row>10</xdr:row>
                    <xdr:rowOff>0</xdr:rowOff>
                  </to>
                </anchor>
              </controlPr>
            </control>
          </mc:Choice>
        </mc:AlternateContent>
        <mc:AlternateContent xmlns:mc="http://schemas.openxmlformats.org/markup-compatibility/2006">
          <mc:Choice Requires="x14">
            <control shapeId="13330" r:id="rId17" name="Option Button 18">
              <controlPr defaultSize="0" autoFill="0" autoLine="0" autoPict="0">
                <anchor moveWithCells="1">
                  <from>
                    <xdr:col>4</xdr:col>
                    <xdr:colOff>335280</xdr:colOff>
                    <xdr:row>9</xdr:row>
                    <xdr:rowOff>137160</xdr:rowOff>
                  </from>
                  <to>
                    <xdr:col>4</xdr:col>
                    <xdr:colOff>556260</xdr:colOff>
                    <xdr:row>9</xdr:row>
                    <xdr:rowOff>480060</xdr:rowOff>
                  </to>
                </anchor>
              </controlPr>
            </control>
          </mc:Choice>
        </mc:AlternateContent>
        <mc:AlternateContent xmlns:mc="http://schemas.openxmlformats.org/markup-compatibility/2006">
          <mc:Choice Requires="x14">
            <control shapeId="13331" r:id="rId18" name="Option Button 19">
              <controlPr defaultSize="0" autoFill="0" autoLine="0" autoPict="0">
                <anchor moveWithCells="1">
                  <from>
                    <xdr:col>6</xdr:col>
                    <xdr:colOff>304800</xdr:colOff>
                    <xdr:row>9</xdr:row>
                    <xdr:rowOff>106680</xdr:rowOff>
                  </from>
                  <to>
                    <xdr:col>6</xdr:col>
                    <xdr:colOff>518160</xdr:colOff>
                    <xdr:row>9</xdr:row>
                    <xdr:rowOff>487680</xdr:rowOff>
                  </to>
                </anchor>
              </controlPr>
            </control>
          </mc:Choice>
        </mc:AlternateContent>
        <mc:AlternateContent xmlns:mc="http://schemas.openxmlformats.org/markup-compatibility/2006">
          <mc:Choice Requires="x14">
            <control shapeId="13333" r:id="rId19" name="Option Button 21">
              <controlPr defaultSize="0" autoFill="0" autoLine="0" autoPict="0">
                <anchor moveWithCells="1">
                  <from>
                    <xdr:col>5</xdr:col>
                    <xdr:colOff>335280</xdr:colOff>
                    <xdr:row>5</xdr:row>
                    <xdr:rowOff>76200</xdr:rowOff>
                  </from>
                  <to>
                    <xdr:col>5</xdr:col>
                    <xdr:colOff>541020</xdr:colOff>
                    <xdr:row>5</xdr:row>
                    <xdr:rowOff>335280</xdr:rowOff>
                  </to>
                </anchor>
              </controlPr>
            </control>
          </mc:Choice>
        </mc:AlternateContent>
        <mc:AlternateContent xmlns:mc="http://schemas.openxmlformats.org/markup-compatibility/2006">
          <mc:Choice Requires="x14">
            <control shapeId="13334" r:id="rId20" name="Option Button 22">
              <controlPr defaultSize="0" autoFill="0" autoLine="0" autoPict="0">
                <anchor moveWithCells="1">
                  <from>
                    <xdr:col>5</xdr:col>
                    <xdr:colOff>335280</xdr:colOff>
                    <xdr:row>6</xdr:row>
                    <xdr:rowOff>175260</xdr:rowOff>
                  </from>
                  <to>
                    <xdr:col>5</xdr:col>
                    <xdr:colOff>541020</xdr:colOff>
                    <xdr:row>6</xdr:row>
                    <xdr:rowOff>441960</xdr:rowOff>
                  </to>
                </anchor>
              </controlPr>
            </control>
          </mc:Choice>
        </mc:AlternateContent>
        <mc:AlternateContent xmlns:mc="http://schemas.openxmlformats.org/markup-compatibility/2006">
          <mc:Choice Requires="x14">
            <control shapeId="13335" r:id="rId21" name="Option Button 23">
              <controlPr defaultSize="0" autoFill="0" autoLine="0" autoPict="0">
                <anchor moveWithCells="1">
                  <from>
                    <xdr:col>5</xdr:col>
                    <xdr:colOff>335280</xdr:colOff>
                    <xdr:row>7</xdr:row>
                    <xdr:rowOff>259080</xdr:rowOff>
                  </from>
                  <to>
                    <xdr:col>5</xdr:col>
                    <xdr:colOff>541020</xdr:colOff>
                    <xdr:row>7</xdr:row>
                    <xdr:rowOff>518160</xdr:rowOff>
                  </to>
                </anchor>
              </controlPr>
            </control>
          </mc:Choice>
        </mc:AlternateContent>
        <mc:AlternateContent xmlns:mc="http://schemas.openxmlformats.org/markup-compatibility/2006">
          <mc:Choice Requires="x14">
            <control shapeId="13336" r:id="rId22" name="Option Button 24">
              <controlPr defaultSize="0" autoFill="0" autoLine="0" autoPict="0">
                <anchor moveWithCells="1">
                  <from>
                    <xdr:col>5</xdr:col>
                    <xdr:colOff>342900</xdr:colOff>
                    <xdr:row>8</xdr:row>
                    <xdr:rowOff>76200</xdr:rowOff>
                  </from>
                  <to>
                    <xdr:col>5</xdr:col>
                    <xdr:colOff>556260</xdr:colOff>
                    <xdr:row>8</xdr:row>
                    <xdr:rowOff>335280</xdr:rowOff>
                  </to>
                </anchor>
              </controlPr>
            </control>
          </mc:Choice>
        </mc:AlternateContent>
        <mc:AlternateContent xmlns:mc="http://schemas.openxmlformats.org/markup-compatibility/2006">
          <mc:Choice Requires="x14">
            <control shapeId="13337" r:id="rId23" name="Option Button 25">
              <controlPr defaultSize="0" autoFill="0" autoLine="0" autoPict="0">
                <anchor moveWithCells="1">
                  <from>
                    <xdr:col>5</xdr:col>
                    <xdr:colOff>342900</xdr:colOff>
                    <xdr:row>9</xdr:row>
                    <xdr:rowOff>175260</xdr:rowOff>
                  </from>
                  <to>
                    <xdr:col>5</xdr:col>
                    <xdr:colOff>556260</xdr:colOff>
                    <xdr:row>9</xdr:row>
                    <xdr:rowOff>426720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dimension ref="A1:M14"/>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3.5546875" style="4" hidden="1" customWidth="1"/>
    <col min="3" max="3" width="15.44140625" style="4" hidden="1" customWidth="1"/>
    <col min="4" max="4" width="55" style="4" customWidth="1"/>
    <col min="5" max="6" width="12.5546875" style="4" customWidth="1"/>
    <col min="7" max="7" width="12" style="4" customWidth="1"/>
    <col min="8" max="8" width="2.6640625" style="4" customWidth="1"/>
    <col min="9" max="9" width="12.6640625" style="4" hidden="1" customWidth="1"/>
    <col min="10" max="10" width="11.6640625" style="4" hidden="1" customWidth="1"/>
    <col min="11" max="12" width="11.44140625" style="4" hidden="1" customWidth="1"/>
    <col min="13" max="13" width="2.6640625" style="4" hidden="1" customWidth="1"/>
    <col min="14" max="16384" width="11.44140625" style="4" hidden="1"/>
  </cols>
  <sheetData>
    <row r="1" spans="1:9" s="5" customFormat="1" x14ac:dyDescent="0.3">
      <c r="A1" s="118" t="s">
        <v>78</v>
      </c>
      <c r="B1" s="118"/>
      <c r="C1" s="118"/>
      <c r="D1" s="118"/>
    </row>
    <row r="2" spans="1:9" s="5" customFormat="1" x14ac:dyDescent="0.3">
      <c r="A2" s="118"/>
      <c r="B2" s="118"/>
      <c r="C2" s="118"/>
      <c r="D2" s="118"/>
    </row>
    <row r="3" spans="1:9" ht="15" customHeight="1" x14ac:dyDescent="0.6">
      <c r="H3" s="17"/>
      <c r="I3" s="17"/>
    </row>
    <row r="4" spans="1:9" ht="23.25" customHeight="1" x14ac:dyDescent="0.3">
      <c r="B4" s="120" t="s">
        <v>17</v>
      </c>
      <c r="C4" s="120" t="s">
        <v>18</v>
      </c>
      <c r="D4" s="124" t="s">
        <v>25</v>
      </c>
      <c r="E4" s="117" t="s">
        <v>26</v>
      </c>
      <c r="F4" s="117"/>
      <c r="G4" s="117"/>
    </row>
    <row r="5" spans="1:9" ht="15.75" customHeight="1" x14ac:dyDescent="0.3">
      <c r="B5" s="121"/>
      <c r="C5" s="121"/>
      <c r="D5" s="124"/>
      <c r="E5" s="13" t="s">
        <v>27</v>
      </c>
      <c r="F5" s="13" t="s">
        <v>28</v>
      </c>
      <c r="G5" s="14" t="s">
        <v>29</v>
      </c>
    </row>
    <row r="6" spans="1:9" ht="30" customHeight="1" x14ac:dyDescent="0.3">
      <c r="B6" s="10" t="s">
        <v>11</v>
      </c>
      <c r="C6" s="120" t="s">
        <v>9</v>
      </c>
      <c r="D6" s="2" t="s">
        <v>79</v>
      </c>
      <c r="E6" s="41">
        <v>1</v>
      </c>
      <c r="F6" s="41"/>
      <c r="G6" s="50"/>
    </row>
    <row r="7" spans="1:9" ht="31.2" x14ac:dyDescent="0.3">
      <c r="B7" s="10" t="s">
        <v>11</v>
      </c>
      <c r="C7" s="122"/>
      <c r="D7" s="12" t="s">
        <v>80</v>
      </c>
      <c r="E7" s="51">
        <v>1</v>
      </c>
      <c r="F7" s="51"/>
      <c r="G7" s="52"/>
    </row>
    <row r="8" spans="1:9" ht="31.2" x14ac:dyDescent="0.3">
      <c r="B8" s="10" t="s">
        <v>13</v>
      </c>
      <c r="C8" s="122"/>
      <c r="D8" s="2" t="s">
        <v>81</v>
      </c>
      <c r="E8" s="41">
        <v>1</v>
      </c>
      <c r="F8" s="41"/>
      <c r="G8" s="50"/>
    </row>
    <row r="9" spans="1:9" ht="31.2" x14ac:dyDescent="0.3">
      <c r="B9" s="10" t="s">
        <v>11</v>
      </c>
      <c r="C9" s="122"/>
      <c r="D9" s="12" t="s">
        <v>82</v>
      </c>
      <c r="E9" s="51">
        <v>1</v>
      </c>
      <c r="F9" s="51"/>
      <c r="G9" s="52"/>
    </row>
    <row r="10" spans="1:9" ht="31.2" x14ac:dyDescent="0.3">
      <c r="B10" s="10" t="s">
        <v>11</v>
      </c>
      <c r="C10" s="121"/>
      <c r="D10" s="2" t="s">
        <v>83</v>
      </c>
      <c r="E10" s="41">
        <v>1</v>
      </c>
      <c r="F10" s="41"/>
      <c r="G10" s="50"/>
    </row>
    <row r="11" spans="1:9" x14ac:dyDescent="0.3"/>
    <row r="12" spans="1:9" x14ac:dyDescent="0.3"/>
    <row r="13" spans="1:9" x14ac:dyDescent="0.3"/>
    <row r="14" spans="1:9" s="5" customFormat="1" x14ac:dyDescent="0.3"/>
  </sheetData>
  <sheetProtection selectLockedCells="1" selectUnlockedCells="1"/>
  <mergeCells count="6">
    <mergeCell ref="C4:C5"/>
    <mergeCell ref="B4:B5"/>
    <mergeCell ref="C6:C10"/>
    <mergeCell ref="A1:D2"/>
    <mergeCell ref="E4:G4"/>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0" r:id="rId4" name="Group Box 4">
              <controlPr defaultSize="0" autoFill="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4341" r:id="rId5" name="Option Button 5">
              <controlPr defaultSize="0" autoFill="0" autoLine="0" autoPict="0">
                <anchor moveWithCells="1">
                  <from>
                    <xdr:col>4</xdr:col>
                    <xdr:colOff>304800</xdr:colOff>
                    <xdr:row>6</xdr:row>
                    <xdr:rowOff>99060</xdr:rowOff>
                  </from>
                  <to>
                    <xdr:col>4</xdr:col>
                    <xdr:colOff>518160</xdr:colOff>
                    <xdr:row>6</xdr:row>
                    <xdr:rowOff>327660</xdr:rowOff>
                  </to>
                </anchor>
              </controlPr>
            </control>
          </mc:Choice>
        </mc:AlternateContent>
        <mc:AlternateContent xmlns:mc="http://schemas.openxmlformats.org/markup-compatibility/2006">
          <mc:Choice Requires="x14">
            <control shapeId="14342" r:id="rId6" name="Option Button 6">
              <controlPr defaultSize="0" autoFill="0" autoLine="0" autoPict="0">
                <anchor moveWithCells="1">
                  <from>
                    <xdr:col>6</xdr:col>
                    <xdr:colOff>304800</xdr:colOff>
                    <xdr:row>6</xdr:row>
                    <xdr:rowOff>68580</xdr:rowOff>
                  </from>
                  <to>
                    <xdr:col>6</xdr:col>
                    <xdr:colOff>556260</xdr:colOff>
                    <xdr:row>6</xdr:row>
                    <xdr:rowOff>327660</xdr:rowOff>
                  </to>
                </anchor>
              </controlPr>
            </control>
          </mc:Choice>
        </mc:AlternateContent>
        <mc:AlternateContent xmlns:mc="http://schemas.openxmlformats.org/markup-compatibility/2006">
          <mc:Choice Requires="x14">
            <control shapeId="14343" r:id="rId7" name="Group Box 7">
              <controlPr defaultSize="0" autoFill="0" autoPict="0">
                <anchor moveWithCells="1">
                  <from>
                    <xdr:col>4</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4344" r:id="rId8" name="Option Button 8">
              <controlPr defaultSize="0" autoFill="0" autoLine="0" autoPict="0">
                <anchor moveWithCells="1">
                  <from>
                    <xdr:col>4</xdr:col>
                    <xdr:colOff>304800</xdr:colOff>
                    <xdr:row>7</xdr:row>
                    <xdr:rowOff>68580</xdr:rowOff>
                  </from>
                  <to>
                    <xdr:col>4</xdr:col>
                    <xdr:colOff>518160</xdr:colOff>
                    <xdr:row>7</xdr:row>
                    <xdr:rowOff>335280</xdr:rowOff>
                  </to>
                </anchor>
              </controlPr>
            </control>
          </mc:Choice>
        </mc:AlternateContent>
        <mc:AlternateContent xmlns:mc="http://schemas.openxmlformats.org/markup-compatibility/2006">
          <mc:Choice Requires="x14">
            <control shapeId="14345" r:id="rId9" name="Option Button 9">
              <controlPr defaultSize="0" autoFill="0" autoLine="0" autoPict="0">
                <anchor moveWithCells="1">
                  <from>
                    <xdr:col>6</xdr:col>
                    <xdr:colOff>297180</xdr:colOff>
                    <xdr:row>7</xdr:row>
                    <xdr:rowOff>99060</xdr:rowOff>
                  </from>
                  <to>
                    <xdr:col>6</xdr:col>
                    <xdr:colOff>525780</xdr:colOff>
                    <xdr:row>7</xdr:row>
                    <xdr:rowOff>327660</xdr:rowOff>
                  </to>
                </anchor>
              </controlPr>
            </control>
          </mc:Choice>
        </mc:AlternateContent>
        <mc:AlternateContent xmlns:mc="http://schemas.openxmlformats.org/markup-compatibility/2006">
          <mc:Choice Requires="x14">
            <control shapeId="14346" r:id="rId10" name="Group Box 10">
              <controlPr defaultSize="0" autoFill="0" autoPict="0">
                <anchor moveWithCells="1">
                  <from>
                    <xdr:col>4</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4347" r:id="rId11" name="Option Button 11">
              <controlPr defaultSize="0" autoFill="0" autoLine="0" autoPict="0">
                <anchor moveWithCells="1">
                  <from>
                    <xdr:col>4</xdr:col>
                    <xdr:colOff>304800</xdr:colOff>
                    <xdr:row>8</xdr:row>
                    <xdr:rowOff>99060</xdr:rowOff>
                  </from>
                  <to>
                    <xdr:col>4</xdr:col>
                    <xdr:colOff>518160</xdr:colOff>
                    <xdr:row>8</xdr:row>
                    <xdr:rowOff>327660</xdr:rowOff>
                  </to>
                </anchor>
              </controlPr>
            </control>
          </mc:Choice>
        </mc:AlternateContent>
        <mc:AlternateContent xmlns:mc="http://schemas.openxmlformats.org/markup-compatibility/2006">
          <mc:Choice Requires="x14">
            <control shapeId="14348" r:id="rId12" name="Option Button 12">
              <controlPr defaultSize="0" autoFill="0" autoLine="0" autoPict="0">
                <anchor moveWithCells="1">
                  <from>
                    <xdr:col>6</xdr:col>
                    <xdr:colOff>304800</xdr:colOff>
                    <xdr:row>8</xdr:row>
                    <xdr:rowOff>60960</xdr:rowOff>
                  </from>
                  <to>
                    <xdr:col>6</xdr:col>
                    <xdr:colOff>533400</xdr:colOff>
                    <xdr:row>8</xdr:row>
                    <xdr:rowOff>342900</xdr:rowOff>
                  </to>
                </anchor>
              </controlPr>
            </control>
          </mc:Choice>
        </mc:AlternateContent>
        <mc:AlternateContent xmlns:mc="http://schemas.openxmlformats.org/markup-compatibility/2006">
          <mc:Choice Requires="x14">
            <control shapeId="14349" r:id="rId13" name="Group Box 13">
              <controlPr defaultSize="0" autoFill="0" autoPict="0">
                <anchor moveWithCells="1">
                  <from>
                    <xdr:col>4</xdr:col>
                    <xdr:colOff>0</xdr:colOff>
                    <xdr:row>9</xdr:row>
                    <xdr:rowOff>0</xdr:rowOff>
                  </from>
                  <to>
                    <xdr:col>6</xdr:col>
                    <xdr:colOff>822960</xdr:colOff>
                    <xdr:row>10</xdr:row>
                    <xdr:rowOff>0</xdr:rowOff>
                  </to>
                </anchor>
              </controlPr>
            </control>
          </mc:Choice>
        </mc:AlternateContent>
        <mc:AlternateContent xmlns:mc="http://schemas.openxmlformats.org/markup-compatibility/2006">
          <mc:Choice Requires="x14">
            <control shapeId="14350" r:id="rId14" name="Option Button 14">
              <controlPr defaultSize="0" autoFill="0" autoLine="0" autoPict="0">
                <anchor moveWithCells="1">
                  <from>
                    <xdr:col>4</xdr:col>
                    <xdr:colOff>327660</xdr:colOff>
                    <xdr:row>9</xdr:row>
                    <xdr:rowOff>99060</xdr:rowOff>
                  </from>
                  <to>
                    <xdr:col>4</xdr:col>
                    <xdr:colOff>518160</xdr:colOff>
                    <xdr:row>9</xdr:row>
                    <xdr:rowOff>327660</xdr:rowOff>
                  </to>
                </anchor>
              </controlPr>
            </control>
          </mc:Choice>
        </mc:AlternateContent>
        <mc:AlternateContent xmlns:mc="http://schemas.openxmlformats.org/markup-compatibility/2006">
          <mc:Choice Requires="x14">
            <control shapeId="14351" r:id="rId15" name="Option Button 15">
              <controlPr defaultSize="0" autoFill="0" autoLine="0" autoPict="0">
                <anchor moveWithCells="1">
                  <from>
                    <xdr:col>6</xdr:col>
                    <xdr:colOff>297180</xdr:colOff>
                    <xdr:row>9</xdr:row>
                    <xdr:rowOff>99060</xdr:rowOff>
                  </from>
                  <to>
                    <xdr:col>6</xdr:col>
                    <xdr:colOff>525780</xdr:colOff>
                    <xdr:row>9</xdr:row>
                    <xdr:rowOff>327660</xdr:rowOff>
                  </to>
                </anchor>
              </controlPr>
            </control>
          </mc:Choice>
        </mc:AlternateContent>
        <mc:AlternateContent xmlns:mc="http://schemas.openxmlformats.org/markup-compatibility/2006">
          <mc:Choice Requires="x14">
            <control shapeId="14352" r:id="rId16" name="Group Box 16">
              <controlPr defaultSize="0" autoFill="0" autoPict="0">
                <anchor moveWithCells="1">
                  <from>
                    <xdr:col>4</xdr:col>
                    <xdr:colOff>0</xdr:colOff>
                    <xdr:row>5</xdr:row>
                    <xdr:rowOff>0</xdr:rowOff>
                  </from>
                  <to>
                    <xdr:col>7</xdr:col>
                    <xdr:colOff>7620</xdr:colOff>
                    <xdr:row>6</xdr:row>
                    <xdr:rowOff>0</xdr:rowOff>
                  </to>
                </anchor>
              </controlPr>
            </control>
          </mc:Choice>
        </mc:AlternateContent>
        <mc:AlternateContent xmlns:mc="http://schemas.openxmlformats.org/markup-compatibility/2006">
          <mc:Choice Requires="x14">
            <control shapeId="14353" r:id="rId17" name="Option Button 17">
              <controlPr defaultSize="0" autoFill="0" autoLine="0" autoPict="0">
                <anchor moveWithCells="1">
                  <from>
                    <xdr:col>4</xdr:col>
                    <xdr:colOff>327660</xdr:colOff>
                    <xdr:row>5</xdr:row>
                    <xdr:rowOff>60960</xdr:rowOff>
                  </from>
                  <to>
                    <xdr:col>4</xdr:col>
                    <xdr:colOff>525780</xdr:colOff>
                    <xdr:row>5</xdr:row>
                    <xdr:rowOff>335280</xdr:rowOff>
                  </to>
                </anchor>
              </controlPr>
            </control>
          </mc:Choice>
        </mc:AlternateContent>
        <mc:AlternateContent xmlns:mc="http://schemas.openxmlformats.org/markup-compatibility/2006">
          <mc:Choice Requires="x14">
            <control shapeId="14354" r:id="rId18" name="Option Button 18">
              <controlPr defaultSize="0" autoFill="0" autoLine="0" autoPict="0">
                <anchor moveWithCells="1">
                  <from>
                    <xdr:col>6</xdr:col>
                    <xdr:colOff>297180</xdr:colOff>
                    <xdr:row>5</xdr:row>
                    <xdr:rowOff>60960</xdr:rowOff>
                  </from>
                  <to>
                    <xdr:col>6</xdr:col>
                    <xdr:colOff>525780</xdr:colOff>
                    <xdr:row>5</xdr:row>
                    <xdr:rowOff>335280</xdr:rowOff>
                  </to>
                </anchor>
              </controlPr>
            </control>
          </mc:Choice>
        </mc:AlternateContent>
        <mc:AlternateContent xmlns:mc="http://schemas.openxmlformats.org/markup-compatibility/2006">
          <mc:Choice Requires="x14">
            <control shapeId="14355" r:id="rId19" name="Option Button 19">
              <controlPr defaultSize="0" autoFill="0" autoLine="0" autoPict="0">
                <anchor moveWithCells="1">
                  <from>
                    <xdr:col>5</xdr:col>
                    <xdr:colOff>327660</xdr:colOff>
                    <xdr:row>5</xdr:row>
                    <xdr:rowOff>60960</xdr:rowOff>
                  </from>
                  <to>
                    <xdr:col>5</xdr:col>
                    <xdr:colOff>525780</xdr:colOff>
                    <xdr:row>5</xdr:row>
                    <xdr:rowOff>335280</xdr:rowOff>
                  </to>
                </anchor>
              </controlPr>
            </control>
          </mc:Choice>
        </mc:AlternateContent>
        <mc:AlternateContent xmlns:mc="http://schemas.openxmlformats.org/markup-compatibility/2006">
          <mc:Choice Requires="x14">
            <control shapeId="14356" r:id="rId20" name="Option Button 20">
              <controlPr defaultSize="0" autoFill="0" autoLine="0" autoPict="0">
                <anchor moveWithCells="1">
                  <from>
                    <xdr:col>5</xdr:col>
                    <xdr:colOff>327660</xdr:colOff>
                    <xdr:row>6</xdr:row>
                    <xdr:rowOff>60960</xdr:rowOff>
                  </from>
                  <to>
                    <xdr:col>5</xdr:col>
                    <xdr:colOff>525780</xdr:colOff>
                    <xdr:row>6</xdr:row>
                    <xdr:rowOff>335280</xdr:rowOff>
                  </to>
                </anchor>
              </controlPr>
            </control>
          </mc:Choice>
        </mc:AlternateContent>
        <mc:AlternateContent xmlns:mc="http://schemas.openxmlformats.org/markup-compatibility/2006">
          <mc:Choice Requires="x14">
            <control shapeId="14357" r:id="rId21" name="Option Button 21">
              <controlPr defaultSize="0" autoFill="0" autoLine="0" autoPict="0">
                <anchor moveWithCells="1">
                  <from>
                    <xdr:col>5</xdr:col>
                    <xdr:colOff>327660</xdr:colOff>
                    <xdr:row>7</xdr:row>
                    <xdr:rowOff>60960</xdr:rowOff>
                  </from>
                  <to>
                    <xdr:col>5</xdr:col>
                    <xdr:colOff>525780</xdr:colOff>
                    <xdr:row>7</xdr:row>
                    <xdr:rowOff>335280</xdr:rowOff>
                  </to>
                </anchor>
              </controlPr>
            </control>
          </mc:Choice>
        </mc:AlternateContent>
        <mc:AlternateContent xmlns:mc="http://schemas.openxmlformats.org/markup-compatibility/2006">
          <mc:Choice Requires="x14">
            <control shapeId="14358" r:id="rId22" name="Option Button 22">
              <controlPr defaultSize="0" autoFill="0" autoLine="0" autoPict="0">
                <anchor moveWithCells="1">
                  <from>
                    <xdr:col>5</xdr:col>
                    <xdr:colOff>327660</xdr:colOff>
                    <xdr:row>8</xdr:row>
                    <xdr:rowOff>60960</xdr:rowOff>
                  </from>
                  <to>
                    <xdr:col>5</xdr:col>
                    <xdr:colOff>525780</xdr:colOff>
                    <xdr:row>8</xdr:row>
                    <xdr:rowOff>335280</xdr:rowOff>
                  </to>
                </anchor>
              </controlPr>
            </control>
          </mc:Choice>
        </mc:AlternateContent>
        <mc:AlternateContent xmlns:mc="http://schemas.openxmlformats.org/markup-compatibility/2006">
          <mc:Choice Requires="x14">
            <control shapeId="14359" r:id="rId23" name="Option Button 23">
              <controlPr defaultSize="0" autoFill="0" autoLine="0" autoPict="0">
                <anchor moveWithCells="1">
                  <from>
                    <xdr:col>5</xdr:col>
                    <xdr:colOff>327660</xdr:colOff>
                    <xdr:row>9</xdr:row>
                    <xdr:rowOff>60960</xdr:rowOff>
                  </from>
                  <to>
                    <xdr:col>5</xdr:col>
                    <xdr:colOff>525780</xdr:colOff>
                    <xdr:row>9</xdr:row>
                    <xdr:rowOff>335280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dimension ref="A1:M12"/>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1.6640625" style="4" hidden="1" customWidth="1"/>
    <col min="3" max="3" width="15.33203125" style="4" hidden="1" customWidth="1"/>
    <col min="4" max="4" width="46" style="4" customWidth="1"/>
    <col min="5" max="6" width="12.33203125" style="4" customWidth="1"/>
    <col min="7" max="7" width="12.5546875" style="4" customWidth="1"/>
    <col min="8" max="8" width="2.6640625" style="4" customWidth="1"/>
    <col min="9" max="9" width="12.33203125" style="4" hidden="1" customWidth="1"/>
    <col min="10" max="10" width="12.44140625" style="4" hidden="1" customWidth="1"/>
    <col min="11" max="12" width="11.44140625" style="4" hidden="1" customWidth="1"/>
    <col min="13" max="13" width="2.6640625" style="4" hidden="1" customWidth="1"/>
    <col min="14" max="16384" width="11.44140625" style="4" hidden="1"/>
  </cols>
  <sheetData>
    <row r="1" spans="1:8" s="5" customFormat="1" x14ac:dyDescent="0.3">
      <c r="A1" s="118" t="s">
        <v>84</v>
      </c>
      <c r="B1" s="118"/>
      <c r="C1" s="118"/>
      <c r="D1" s="118"/>
    </row>
    <row r="2" spans="1:8" s="16" customFormat="1" x14ac:dyDescent="0.3">
      <c r="A2" s="118"/>
      <c r="B2" s="118"/>
      <c r="C2" s="118"/>
      <c r="D2" s="118"/>
    </row>
    <row r="3" spans="1:8" s="15" customFormat="1" ht="15" customHeight="1" x14ac:dyDescent="0.3">
      <c r="D3" s="35"/>
      <c r="G3" s="33"/>
      <c r="H3" s="33"/>
    </row>
    <row r="4" spans="1:8" s="15" customFormat="1" ht="24" customHeight="1" x14ac:dyDescent="0.3">
      <c r="B4" s="123" t="s">
        <v>17</v>
      </c>
      <c r="C4" s="128" t="s">
        <v>18</v>
      </c>
      <c r="D4" s="124" t="s">
        <v>21</v>
      </c>
      <c r="E4" s="117" t="s">
        <v>26</v>
      </c>
      <c r="F4" s="117"/>
      <c r="G4" s="117"/>
    </row>
    <row r="5" spans="1:8" ht="15.6" x14ac:dyDescent="0.3">
      <c r="B5" s="123"/>
      <c r="C5" s="128"/>
      <c r="D5" s="124"/>
      <c r="E5" s="13" t="s">
        <v>27</v>
      </c>
      <c r="F5" s="13" t="s">
        <v>28</v>
      </c>
      <c r="G5" s="14" t="s">
        <v>29</v>
      </c>
    </row>
    <row r="6" spans="1:8" ht="31.2" x14ac:dyDescent="0.3">
      <c r="B6" s="10" t="s">
        <v>15</v>
      </c>
      <c r="C6" s="128" t="s">
        <v>10</v>
      </c>
      <c r="D6" s="2" t="s">
        <v>119</v>
      </c>
      <c r="E6" s="41">
        <v>1</v>
      </c>
      <c r="F6" s="41"/>
      <c r="G6" s="50"/>
    </row>
    <row r="7" spans="1:8" ht="31.2" x14ac:dyDescent="0.3">
      <c r="B7" s="10" t="s">
        <v>11</v>
      </c>
      <c r="C7" s="128"/>
      <c r="D7" s="12" t="s">
        <v>86</v>
      </c>
      <c r="E7" s="51">
        <v>1</v>
      </c>
      <c r="F7" s="51"/>
      <c r="G7" s="52"/>
    </row>
    <row r="8" spans="1:8" ht="31.2" x14ac:dyDescent="0.3">
      <c r="B8" s="10" t="s">
        <v>15</v>
      </c>
      <c r="C8" s="128"/>
      <c r="D8" s="2" t="s">
        <v>85</v>
      </c>
      <c r="E8" s="41">
        <v>1</v>
      </c>
      <c r="F8" s="41"/>
      <c r="G8" s="50"/>
    </row>
    <row r="9" spans="1:8" x14ac:dyDescent="0.3"/>
    <row r="10" spans="1:8" x14ac:dyDescent="0.3"/>
    <row r="11" spans="1:8" x14ac:dyDescent="0.3"/>
    <row r="12" spans="1:8" s="5" customFormat="1" x14ac:dyDescent="0.3"/>
  </sheetData>
  <sheetProtection selectLockedCells="1" selectUnlockedCells="1"/>
  <mergeCells count="6">
    <mergeCell ref="A1:D2"/>
    <mergeCell ref="E4:G4"/>
    <mergeCell ref="C6:C8"/>
    <mergeCell ref="B4:B5"/>
    <mergeCell ref="C4:C5"/>
    <mergeCell ref="D4:D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Group Box 1">
              <controlPr defaultSize="0" autoFill="0" autoPict="0">
                <anchor>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5362" r:id="rId4" name="Option Button 2">
              <controlPr locked="0" defaultSize="0" autoFill="0" autoLine="0" autoPict="0">
                <anchor moveWithCells="1">
                  <from>
                    <xdr:col>4</xdr:col>
                    <xdr:colOff>297180</xdr:colOff>
                    <xdr:row>5</xdr:row>
                    <xdr:rowOff>68580</xdr:rowOff>
                  </from>
                  <to>
                    <xdr:col>4</xdr:col>
                    <xdr:colOff>525780</xdr:colOff>
                    <xdr:row>5</xdr:row>
                    <xdr:rowOff>335280</xdr:rowOff>
                  </to>
                </anchor>
              </controlPr>
            </control>
          </mc:Choice>
        </mc:AlternateContent>
        <mc:AlternateContent xmlns:mc="http://schemas.openxmlformats.org/markup-compatibility/2006">
          <mc:Choice Requires="x14">
            <control shapeId="15363" r:id="rId5" name="Option Button 3">
              <controlPr locked="0" defaultSize="0" autoFill="0" autoLine="0" autoPict="0">
                <anchor moveWithCells="1">
                  <from>
                    <xdr:col>6</xdr:col>
                    <xdr:colOff>327660</xdr:colOff>
                    <xdr:row>5</xdr:row>
                    <xdr:rowOff>99060</xdr:rowOff>
                  </from>
                  <to>
                    <xdr:col>6</xdr:col>
                    <xdr:colOff>518160</xdr:colOff>
                    <xdr:row>5</xdr:row>
                    <xdr:rowOff>304800</xdr:rowOff>
                  </to>
                </anchor>
              </controlPr>
            </control>
          </mc:Choice>
        </mc:AlternateContent>
        <mc:AlternateContent xmlns:mc="http://schemas.openxmlformats.org/markup-compatibility/2006">
          <mc:Choice Requires="x14">
            <control shapeId="15364" r:id="rId6" name="Group Box 4">
              <controlPr defaultSize="0" autoFill="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5365" r:id="rId7" name="Option Button 5">
              <controlPr locked="0" defaultSize="0" autoFill="0" autoLine="0" autoPict="0">
                <anchor moveWithCells="1">
                  <from>
                    <xdr:col>4</xdr:col>
                    <xdr:colOff>304800</xdr:colOff>
                    <xdr:row>6</xdr:row>
                    <xdr:rowOff>137160</xdr:rowOff>
                  </from>
                  <to>
                    <xdr:col>4</xdr:col>
                    <xdr:colOff>533400</xdr:colOff>
                    <xdr:row>6</xdr:row>
                    <xdr:rowOff>457200</xdr:rowOff>
                  </to>
                </anchor>
              </controlPr>
            </control>
          </mc:Choice>
        </mc:AlternateContent>
        <mc:AlternateContent xmlns:mc="http://schemas.openxmlformats.org/markup-compatibility/2006">
          <mc:Choice Requires="x14">
            <control shapeId="15366" r:id="rId8" name="Option Button 6">
              <controlPr locked="0" defaultSize="0" autoFill="0" autoLine="0" autoPict="0">
                <anchor moveWithCells="1">
                  <from>
                    <xdr:col>6</xdr:col>
                    <xdr:colOff>327660</xdr:colOff>
                    <xdr:row>6</xdr:row>
                    <xdr:rowOff>152400</xdr:rowOff>
                  </from>
                  <to>
                    <xdr:col>6</xdr:col>
                    <xdr:colOff>525780</xdr:colOff>
                    <xdr:row>6</xdr:row>
                    <xdr:rowOff>441960</xdr:rowOff>
                  </to>
                </anchor>
              </controlPr>
            </control>
          </mc:Choice>
        </mc:AlternateContent>
        <mc:AlternateContent xmlns:mc="http://schemas.openxmlformats.org/markup-compatibility/2006">
          <mc:Choice Requires="x14">
            <control shapeId="15367" r:id="rId9" name="Group Box 7">
              <controlPr defaultSize="0" autoFill="0" autoPict="0">
                <anchor moveWithCells="1">
                  <from>
                    <xdr:col>4</xdr:col>
                    <xdr:colOff>0</xdr:colOff>
                    <xdr:row>7</xdr:row>
                    <xdr:rowOff>0</xdr:rowOff>
                  </from>
                  <to>
                    <xdr:col>7</xdr:col>
                    <xdr:colOff>7620</xdr:colOff>
                    <xdr:row>8</xdr:row>
                    <xdr:rowOff>0</xdr:rowOff>
                  </to>
                </anchor>
              </controlPr>
            </control>
          </mc:Choice>
        </mc:AlternateContent>
        <mc:AlternateContent xmlns:mc="http://schemas.openxmlformats.org/markup-compatibility/2006">
          <mc:Choice Requires="x14">
            <control shapeId="15368" r:id="rId10" name="Option Button 8">
              <controlPr locked="0" defaultSize="0" autoFill="0" autoLine="0" autoPict="0">
                <anchor moveWithCells="1">
                  <from>
                    <xdr:col>4</xdr:col>
                    <xdr:colOff>304800</xdr:colOff>
                    <xdr:row>7</xdr:row>
                    <xdr:rowOff>76200</xdr:rowOff>
                  </from>
                  <to>
                    <xdr:col>4</xdr:col>
                    <xdr:colOff>533400</xdr:colOff>
                    <xdr:row>7</xdr:row>
                    <xdr:rowOff>327660</xdr:rowOff>
                  </to>
                </anchor>
              </controlPr>
            </control>
          </mc:Choice>
        </mc:AlternateContent>
        <mc:AlternateContent xmlns:mc="http://schemas.openxmlformats.org/markup-compatibility/2006">
          <mc:Choice Requires="x14">
            <control shapeId="15369" r:id="rId11" name="Option Button 9">
              <controlPr locked="0" defaultSize="0" autoFill="0" autoLine="0" autoPict="0">
                <anchor moveWithCells="1">
                  <from>
                    <xdr:col>6</xdr:col>
                    <xdr:colOff>327660</xdr:colOff>
                    <xdr:row>7</xdr:row>
                    <xdr:rowOff>76200</xdr:rowOff>
                  </from>
                  <to>
                    <xdr:col>6</xdr:col>
                    <xdr:colOff>556260</xdr:colOff>
                    <xdr:row>7</xdr:row>
                    <xdr:rowOff>327660</xdr:rowOff>
                  </to>
                </anchor>
              </controlPr>
            </control>
          </mc:Choice>
        </mc:AlternateContent>
        <mc:AlternateContent xmlns:mc="http://schemas.openxmlformats.org/markup-compatibility/2006">
          <mc:Choice Requires="x14">
            <control shapeId="15370" r:id="rId12" name="Option Button 10">
              <controlPr locked="0" defaultSize="0" autoFill="0" autoLine="0" autoPict="0">
                <anchor moveWithCells="1">
                  <from>
                    <xdr:col>5</xdr:col>
                    <xdr:colOff>327660</xdr:colOff>
                    <xdr:row>5</xdr:row>
                    <xdr:rowOff>76200</xdr:rowOff>
                  </from>
                  <to>
                    <xdr:col>5</xdr:col>
                    <xdr:colOff>556260</xdr:colOff>
                    <xdr:row>5</xdr:row>
                    <xdr:rowOff>327660</xdr:rowOff>
                  </to>
                </anchor>
              </controlPr>
            </control>
          </mc:Choice>
        </mc:AlternateContent>
        <mc:AlternateContent xmlns:mc="http://schemas.openxmlformats.org/markup-compatibility/2006">
          <mc:Choice Requires="x14">
            <control shapeId="15371" r:id="rId13" name="Option Button 11">
              <controlPr locked="0" defaultSize="0" autoFill="0" autoLine="0" autoPict="0">
                <anchor moveWithCells="1">
                  <from>
                    <xdr:col>5</xdr:col>
                    <xdr:colOff>327660</xdr:colOff>
                    <xdr:row>6</xdr:row>
                    <xdr:rowOff>76200</xdr:rowOff>
                  </from>
                  <to>
                    <xdr:col>5</xdr:col>
                    <xdr:colOff>556260</xdr:colOff>
                    <xdr:row>6</xdr:row>
                    <xdr:rowOff>327660</xdr:rowOff>
                  </to>
                </anchor>
              </controlPr>
            </control>
          </mc:Choice>
        </mc:AlternateContent>
        <mc:AlternateContent xmlns:mc="http://schemas.openxmlformats.org/markup-compatibility/2006">
          <mc:Choice Requires="x14">
            <control shapeId="15372" r:id="rId14" name="Option Button 12">
              <controlPr locked="0" defaultSize="0" autoFill="0" autoLine="0" autoPict="0">
                <anchor moveWithCells="1">
                  <from>
                    <xdr:col>5</xdr:col>
                    <xdr:colOff>327660</xdr:colOff>
                    <xdr:row>7</xdr:row>
                    <xdr:rowOff>76200</xdr:rowOff>
                  </from>
                  <to>
                    <xdr:col>5</xdr:col>
                    <xdr:colOff>556260</xdr:colOff>
                    <xdr:row>7</xdr:row>
                    <xdr:rowOff>327660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dimension ref="A1:XFC124"/>
  <sheetViews>
    <sheetView showGridLines="0" showRowColHeaders="0" topLeftCell="A100" zoomScale="115" zoomScaleNormal="115" zoomScaleSheetLayoutView="85" workbookViewId="0">
      <selection activeCell="E4" sqref="E4:M6"/>
    </sheetView>
  </sheetViews>
  <sheetFormatPr defaultColWidth="0" defaultRowHeight="14.4" zeroHeight="1" x14ac:dyDescent="0.3"/>
  <cols>
    <col min="1" max="1" width="11.44140625" style="68" customWidth="1"/>
    <col min="2" max="12" width="11.44140625" style="4" customWidth="1"/>
    <col min="13" max="13" width="6.33203125" style="69" customWidth="1"/>
    <col min="14" max="14" width="3.33203125" style="69" customWidth="1"/>
    <col min="15" max="15" width="0.33203125" style="4" customWidth="1"/>
    <col min="16" max="16383" width="3.6640625" style="4" hidden="1" customWidth="1"/>
    <col min="16384" max="16384" width="4.6640625" style="4" hidden="1" customWidth="1"/>
  </cols>
  <sheetData>
    <row r="1" spans="1:15" x14ac:dyDescent="0.3">
      <c r="A1" s="144" t="s">
        <v>87</v>
      </c>
      <c r="B1" s="145"/>
      <c r="C1" s="145"/>
      <c r="D1" s="145"/>
      <c r="E1" s="145"/>
      <c r="F1" s="145"/>
      <c r="G1" s="65"/>
      <c r="H1" s="65"/>
      <c r="I1" s="65"/>
      <c r="J1" s="65"/>
      <c r="K1" s="65"/>
      <c r="L1" s="65"/>
      <c r="M1" s="66"/>
      <c r="N1" s="66"/>
      <c r="O1" s="76"/>
    </row>
    <row r="2" spans="1:15" x14ac:dyDescent="0.3">
      <c r="A2" s="146"/>
      <c r="B2" s="147"/>
      <c r="C2" s="147"/>
      <c r="D2" s="147"/>
      <c r="E2" s="147"/>
      <c r="F2" s="147"/>
      <c r="G2" s="5"/>
      <c r="H2" s="5"/>
      <c r="I2" s="5"/>
      <c r="J2" s="5"/>
      <c r="K2" s="5"/>
      <c r="L2" s="5"/>
      <c r="M2" s="67"/>
      <c r="N2" s="67"/>
    </row>
    <row r="3" spans="1:15" x14ac:dyDescent="0.3">
      <c r="E3" s="53" t="str">
        <f>+IF(ISBLANK(E5),"Navedite ime jedinice lokalne samouprave (tj. Općina Bukurešt, Grad Tallin, Okrug Pinsk, itd.)","")</f>
        <v>Navedite ime jedinice lokalne samouprave (tj. Općina Bukurešt, Grad Tallin, Okrug Pinsk, itd.)</v>
      </c>
      <c r="M3" s="4"/>
    </row>
    <row r="4" spans="1:15" ht="15" customHeight="1" x14ac:dyDescent="0.3">
      <c r="B4" s="25"/>
      <c r="C4" s="25"/>
      <c r="D4" s="25"/>
      <c r="E4" s="151"/>
      <c r="F4" s="151"/>
      <c r="G4" s="151"/>
      <c r="H4" s="151"/>
      <c r="I4" s="151"/>
      <c r="J4" s="151"/>
      <c r="K4" s="151"/>
      <c r="L4" s="151"/>
      <c r="M4" s="151"/>
    </row>
    <row r="5" spans="1:15" ht="15" customHeight="1" x14ac:dyDescent="0.3">
      <c r="B5" s="25"/>
      <c r="C5" s="25"/>
      <c r="D5" s="25"/>
      <c r="E5" s="151"/>
      <c r="F5" s="151"/>
      <c r="G5" s="151"/>
      <c r="H5" s="151"/>
      <c r="I5" s="151"/>
      <c r="J5" s="151"/>
      <c r="K5" s="151"/>
      <c r="L5" s="151"/>
      <c r="M5" s="151"/>
    </row>
    <row r="6" spans="1:15" ht="15" customHeight="1" x14ac:dyDescent="0.3">
      <c r="B6" s="150" t="s">
        <v>124</v>
      </c>
      <c r="C6" s="150"/>
      <c r="D6" s="25"/>
      <c r="E6" s="151"/>
      <c r="F6" s="151"/>
      <c r="G6" s="151"/>
      <c r="H6" s="151"/>
      <c r="I6" s="151"/>
      <c r="J6" s="151"/>
      <c r="K6" s="151"/>
      <c r="L6" s="151"/>
      <c r="M6" s="151"/>
    </row>
    <row r="7" spans="1:15" ht="15" customHeight="1" x14ac:dyDescent="0.3">
      <c r="B7" s="150"/>
      <c r="C7" s="150"/>
      <c r="E7" s="164"/>
      <c r="F7" s="164"/>
      <c r="G7" s="164"/>
      <c r="H7" s="164"/>
      <c r="I7" s="164"/>
      <c r="J7" s="164"/>
      <c r="K7" s="164"/>
      <c r="L7" s="164"/>
      <c r="M7" s="164"/>
    </row>
    <row r="8" spans="1:15" x14ac:dyDescent="0.3">
      <c r="B8" s="150"/>
      <c r="C8" s="150"/>
      <c r="M8" s="4"/>
    </row>
    <row r="9" spans="1:15" x14ac:dyDescent="0.3">
      <c r="B9" s="150"/>
      <c r="C9" s="150"/>
      <c r="M9" s="4"/>
    </row>
    <row r="10" spans="1:15" x14ac:dyDescent="0.3">
      <c r="M10" s="4"/>
    </row>
    <row r="11" spans="1:15" ht="15" customHeight="1" x14ac:dyDescent="0.3">
      <c r="M11" s="4"/>
    </row>
    <row r="12" spans="1:15" ht="23.25" customHeight="1" x14ac:dyDescent="0.3">
      <c r="M12" s="4"/>
    </row>
    <row r="13" spans="1:15" ht="23.25" customHeight="1" x14ac:dyDescent="0.3">
      <c r="M13" s="4"/>
    </row>
    <row r="14" spans="1:15" ht="15" customHeight="1" x14ac:dyDescent="0.3">
      <c r="M14" s="4"/>
    </row>
    <row r="15" spans="1:15" ht="15" customHeight="1" x14ac:dyDescent="0.3">
      <c r="M15" s="4"/>
    </row>
    <row r="16" spans="1:15" ht="15" customHeight="1" x14ac:dyDescent="0.3">
      <c r="B16" s="148" t="s">
        <v>88</v>
      </c>
      <c r="C16" s="148"/>
      <c r="D16" s="148"/>
      <c r="E16" s="148"/>
      <c r="F16" s="148"/>
      <c r="M16" s="4"/>
    </row>
    <row r="17" spans="2:19" ht="15" customHeight="1" x14ac:dyDescent="0.3">
      <c r="B17" s="148"/>
      <c r="C17" s="148"/>
      <c r="D17" s="148"/>
      <c r="E17" s="148"/>
      <c r="F17" s="148"/>
      <c r="M17" s="4"/>
    </row>
    <row r="18" spans="2:19" ht="15" customHeight="1" x14ac:dyDescent="0.3">
      <c r="B18" s="148"/>
      <c r="C18" s="148"/>
      <c r="D18" s="148"/>
      <c r="E18" s="148"/>
      <c r="F18" s="148"/>
      <c r="M18" s="4"/>
    </row>
    <row r="19" spans="2:19" ht="15" customHeight="1" x14ac:dyDescent="0.3">
      <c r="M19" s="4"/>
    </row>
    <row r="20" spans="2:19" ht="15" customHeight="1" x14ac:dyDescent="0.3">
      <c r="M20" s="4"/>
    </row>
    <row r="21" spans="2:19" x14ac:dyDescent="0.3">
      <c r="B21" s="149" t="s">
        <v>89</v>
      </c>
      <c r="C21" s="149"/>
      <c r="D21" s="149"/>
      <c r="E21" s="149"/>
      <c r="F21" s="149"/>
      <c r="M21" s="4"/>
    </row>
    <row r="22" spans="2:19" ht="15.6" x14ac:dyDescent="0.3">
      <c r="B22" s="149"/>
      <c r="C22" s="149"/>
      <c r="D22" s="149"/>
      <c r="E22" s="149"/>
      <c r="F22" s="149"/>
      <c r="M22" s="4"/>
      <c r="Q22" s="18"/>
    </row>
    <row r="23" spans="2:19" x14ac:dyDescent="0.3">
      <c r="B23" s="149"/>
      <c r="C23" s="149"/>
      <c r="D23" s="149"/>
      <c r="E23" s="149"/>
      <c r="F23" s="149"/>
      <c r="M23" s="4"/>
    </row>
    <row r="24" spans="2:19" x14ac:dyDescent="0.3">
      <c r="B24" s="149"/>
      <c r="C24" s="149"/>
      <c r="D24" s="149"/>
      <c r="E24" s="149"/>
      <c r="F24" s="149"/>
      <c r="M24" s="4"/>
    </row>
    <row r="25" spans="2:19" x14ac:dyDescent="0.3">
      <c r="B25" s="149"/>
      <c r="C25" s="149"/>
      <c r="D25" s="149"/>
      <c r="E25" s="149"/>
      <c r="F25" s="149"/>
      <c r="M25" s="4"/>
    </row>
    <row r="26" spans="2:19" x14ac:dyDescent="0.3">
      <c r="B26" s="149"/>
      <c r="C26" s="149"/>
      <c r="D26" s="149"/>
      <c r="E26" s="149"/>
      <c r="F26" s="149"/>
      <c r="M26" s="4"/>
    </row>
    <row r="27" spans="2:19" x14ac:dyDescent="0.3">
      <c r="M27" s="4"/>
    </row>
    <row r="28" spans="2:19" x14ac:dyDescent="0.3">
      <c r="M28" s="4"/>
    </row>
    <row r="29" spans="2:19" x14ac:dyDescent="0.3">
      <c r="M29" s="4"/>
    </row>
    <row r="30" spans="2:19" ht="15" customHeight="1" x14ac:dyDescent="0.3">
      <c r="M30" s="4"/>
      <c r="S30" s="70"/>
    </row>
    <row r="31" spans="2:19" x14ac:dyDescent="0.3">
      <c r="M31" s="4"/>
    </row>
    <row r="32" spans="2:19" x14ac:dyDescent="0.3">
      <c r="M32" s="4"/>
    </row>
    <row r="33" spans="13:23" ht="23.25" customHeight="1" x14ac:dyDescent="0.3">
      <c r="M33" s="4"/>
      <c r="S33" s="71"/>
      <c r="T33" s="71"/>
      <c r="U33" s="71"/>
      <c r="V33" s="71"/>
      <c r="W33" s="71"/>
    </row>
    <row r="34" spans="13:23" ht="15" customHeight="1" x14ac:dyDescent="0.3">
      <c r="M34" s="4"/>
      <c r="S34" s="71"/>
      <c r="T34" s="71"/>
      <c r="U34" s="71"/>
      <c r="V34" s="71"/>
      <c r="W34" s="71"/>
    </row>
    <row r="35" spans="13:23" ht="15" customHeight="1" x14ac:dyDescent="0.3">
      <c r="M35" s="4"/>
      <c r="S35" s="71"/>
      <c r="T35" s="71"/>
      <c r="U35" s="71"/>
      <c r="V35" s="71"/>
      <c r="W35" s="71"/>
    </row>
    <row r="36" spans="13:23" ht="15" customHeight="1" x14ac:dyDescent="0.3">
      <c r="M36" s="4"/>
      <c r="S36" s="71"/>
      <c r="T36" s="71"/>
      <c r="U36" s="71"/>
      <c r="V36" s="71"/>
      <c r="W36" s="71"/>
    </row>
    <row r="37" spans="13:23" ht="15" customHeight="1" x14ac:dyDescent="0.3">
      <c r="M37" s="4"/>
      <c r="S37" s="71"/>
      <c r="T37" s="71"/>
      <c r="U37" s="71"/>
      <c r="V37" s="71"/>
      <c r="W37" s="71"/>
    </row>
    <row r="38" spans="13:23" ht="15" customHeight="1" x14ac:dyDescent="0.3">
      <c r="M38" s="4"/>
      <c r="S38" s="71"/>
      <c r="T38" s="71"/>
      <c r="U38" s="71"/>
      <c r="V38" s="71"/>
      <c r="W38" s="71"/>
    </row>
    <row r="39" spans="13:23" ht="15" customHeight="1" x14ac:dyDescent="0.3">
      <c r="M39" s="4"/>
      <c r="S39" s="71"/>
      <c r="T39" s="71"/>
      <c r="U39" s="71"/>
      <c r="V39" s="71"/>
      <c r="W39" s="71"/>
    </row>
    <row r="40" spans="13:23" x14ac:dyDescent="0.3">
      <c r="M40" s="4"/>
    </row>
    <row r="41" spans="13:23" x14ac:dyDescent="0.3">
      <c r="M41" s="4"/>
    </row>
    <row r="42" spans="13:23" x14ac:dyDescent="0.3">
      <c r="M42" s="4"/>
    </row>
    <row r="43" spans="13:23" x14ac:dyDescent="0.3">
      <c r="M43" s="4"/>
    </row>
    <row r="44" spans="13:23" x14ac:dyDescent="0.3">
      <c r="M44" s="4"/>
    </row>
    <row r="45" spans="13:23" x14ac:dyDescent="0.3">
      <c r="M45" s="4"/>
    </row>
    <row r="46" spans="13:23" x14ac:dyDescent="0.3">
      <c r="M46" s="4"/>
    </row>
    <row r="47" spans="13:23" x14ac:dyDescent="0.3">
      <c r="M47" s="4"/>
    </row>
    <row r="48" spans="13:23" x14ac:dyDescent="0.3">
      <c r="M48" s="4"/>
    </row>
    <row r="49" spans="1:15" x14ac:dyDescent="0.3">
      <c r="M49" s="4"/>
    </row>
    <row r="50" spans="1:15" x14ac:dyDescent="0.3">
      <c r="M50" s="4"/>
    </row>
    <row r="51" spans="1:15" x14ac:dyDescent="0.3">
      <c r="M51" s="4"/>
    </row>
    <row r="52" spans="1:15" x14ac:dyDescent="0.3">
      <c r="M52" s="4"/>
    </row>
    <row r="53" spans="1:15" x14ac:dyDescent="0.3">
      <c r="M53" s="4"/>
    </row>
    <row r="54" spans="1:15" x14ac:dyDescent="0.3">
      <c r="M54" s="4"/>
    </row>
    <row r="55" spans="1:15" x14ac:dyDescent="0.3">
      <c r="M55" s="4"/>
    </row>
    <row r="56" spans="1:15" x14ac:dyDescent="0.3">
      <c r="M56" s="4"/>
    </row>
    <row r="57" spans="1:15" x14ac:dyDescent="0.3">
      <c r="M57" s="4"/>
    </row>
    <row r="58" spans="1:15" x14ac:dyDescent="0.3">
      <c r="M58" s="4"/>
    </row>
    <row r="59" spans="1:15" x14ac:dyDescent="0.3">
      <c r="M59" s="4"/>
    </row>
    <row r="60" spans="1:15" x14ac:dyDescent="0.3">
      <c r="M60" s="4"/>
    </row>
    <row r="61" spans="1:15" x14ac:dyDescent="0.3">
      <c r="M61" s="4"/>
    </row>
    <row r="62" spans="1:15" x14ac:dyDescent="0.3">
      <c r="M62" s="4"/>
    </row>
    <row r="63" spans="1:15" x14ac:dyDescent="0.3">
      <c r="M63" s="4"/>
    </row>
    <row r="64" spans="1:15" ht="15" thickBot="1" x14ac:dyDescent="0.35">
      <c r="A64" s="72"/>
      <c r="B64" s="73"/>
      <c r="C64" s="73"/>
      <c r="D64" s="73"/>
      <c r="E64" s="73"/>
      <c r="F64" s="73"/>
      <c r="G64" s="73"/>
      <c r="H64" s="73"/>
      <c r="I64" s="73"/>
      <c r="J64" s="73"/>
      <c r="K64" s="73"/>
      <c r="L64" s="73"/>
      <c r="M64" s="73"/>
      <c r="N64" s="74"/>
      <c r="O64" s="81"/>
    </row>
    <row r="65" spans="1:14" x14ac:dyDescent="0.3">
      <c r="A65" s="75"/>
      <c r="B65" s="76"/>
      <c r="C65" s="76"/>
      <c r="D65" s="76"/>
      <c r="E65" s="76"/>
      <c r="F65" s="76"/>
      <c r="G65" s="76"/>
      <c r="H65" s="76"/>
      <c r="I65" s="76"/>
      <c r="J65" s="76"/>
      <c r="K65" s="76"/>
      <c r="L65" s="76"/>
      <c r="M65" s="76"/>
      <c r="N65" s="77"/>
    </row>
    <row r="66" spans="1:14" x14ac:dyDescent="0.3">
      <c r="M66" s="4"/>
    </row>
    <row r="67" spans="1:14" x14ac:dyDescent="0.3">
      <c r="M67" s="4"/>
    </row>
    <row r="68" spans="1:14" x14ac:dyDescent="0.3">
      <c r="M68" s="4"/>
    </row>
    <row r="69" spans="1:14" x14ac:dyDescent="0.3">
      <c r="M69" s="4"/>
    </row>
    <row r="70" spans="1:14" x14ac:dyDescent="0.3">
      <c r="M70" s="4"/>
    </row>
    <row r="71" spans="1:14" x14ac:dyDescent="0.3">
      <c r="M71" s="4"/>
    </row>
    <row r="72" spans="1:14" x14ac:dyDescent="0.3">
      <c r="M72" s="4"/>
    </row>
    <row r="73" spans="1:14" x14ac:dyDescent="0.3">
      <c r="M73" s="4"/>
    </row>
    <row r="74" spans="1:14" ht="18" x14ac:dyDescent="0.3">
      <c r="B74" s="78"/>
      <c r="C74" s="78"/>
      <c r="D74" s="78"/>
      <c r="E74" s="78"/>
      <c r="F74" s="78"/>
      <c r="G74" s="78"/>
      <c r="H74" s="78"/>
      <c r="I74" s="78"/>
      <c r="J74" s="78"/>
      <c r="K74" s="78"/>
      <c r="L74" s="78"/>
      <c r="M74" s="78"/>
    </row>
    <row r="75" spans="1:14" x14ac:dyDescent="0.3">
      <c r="M75" s="4"/>
    </row>
    <row r="76" spans="1:14" x14ac:dyDescent="0.3">
      <c r="M76" s="4"/>
    </row>
    <row r="77" spans="1:14" x14ac:dyDescent="0.3">
      <c r="M77" s="4"/>
    </row>
    <row r="78" spans="1:14" x14ac:dyDescent="0.3">
      <c r="M78" s="4"/>
    </row>
    <row r="79" spans="1:14" x14ac:dyDescent="0.3">
      <c r="M79" s="4"/>
    </row>
    <row r="80" spans="1:14" x14ac:dyDescent="0.3">
      <c r="M80" s="4"/>
    </row>
    <row r="81" spans="8:13" x14ac:dyDescent="0.3">
      <c r="M81" s="4"/>
    </row>
    <row r="82" spans="8:13" ht="18.75" customHeight="1" x14ac:dyDescent="0.3">
      <c r="M82" s="4"/>
    </row>
    <row r="83" spans="8:13" ht="15" customHeight="1" x14ac:dyDescent="0.3">
      <c r="M83" s="4"/>
    </row>
    <row r="84" spans="8:13" ht="15" customHeight="1" x14ac:dyDescent="0.3">
      <c r="M84" s="4"/>
    </row>
    <row r="85" spans="8:13" ht="15" customHeight="1" x14ac:dyDescent="0.3">
      <c r="M85" s="4"/>
    </row>
    <row r="86" spans="8:13" ht="15.75" customHeight="1" thickBot="1" x14ac:dyDescent="0.35">
      <c r="M86" s="4"/>
    </row>
    <row r="87" spans="8:13" x14ac:dyDescent="0.3">
      <c r="H87" s="129">
        <f>+Izračuni!C36</f>
        <v>6</v>
      </c>
      <c r="I87" s="130"/>
      <c r="J87" s="131"/>
      <c r="M87" s="4"/>
    </row>
    <row r="88" spans="8:13" x14ac:dyDescent="0.3">
      <c r="H88" s="132"/>
      <c r="I88" s="133"/>
      <c r="J88" s="134"/>
      <c r="M88" s="4"/>
    </row>
    <row r="89" spans="8:13" x14ac:dyDescent="0.3">
      <c r="H89" s="135"/>
      <c r="I89" s="136"/>
      <c r="J89" s="137"/>
      <c r="M89" s="4"/>
    </row>
    <row r="90" spans="8:13" x14ac:dyDescent="0.3">
      <c r="H90" s="138" t="str">
        <f>+IF(H87=6,"Vrlo dobro",IF(H87=5,"Dobro",IF(H87=4,"Zadovoljavajuće",IF(H87=3,"Nezadovoljavajuće",IF(H87=2,"Neadekvatno",IF(H87=1,"Izrazito nezadovoljavajuće"))))))</f>
        <v>Vrlo dobro</v>
      </c>
      <c r="I90" s="139"/>
      <c r="J90" s="140"/>
      <c r="M90" s="4"/>
    </row>
    <row r="91" spans="8:13" x14ac:dyDescent="0.3">
      <c r="H91" s="138"/>
      <c r="I91" s="139"/>
      <c r="J91" s="140"/>
      <c r="M91" s="4"/>
    </row>
    <row r="92" spans="8:13" ht="15" thickBot="1" x14ac:dyDescent="0.35">
      <c r="H92" s="141"/>
      <c r="I92" s="142"/>
      <c r="J92" s="143"/>
      <c r="M92" s="4"/>
    </row>
    <row r="93" spans="8:13" x14ac:dyDescent="0.3">
      <c r="M93" s="4"/>
    </row>
    <row r="94" spans="8:13" x14ac:dyDescent="0.3">
      <c r="M94" s="4"/>
    </row>
    <row r="95" spans="8:13" x14ac:dyDescent="0.3">
      <c r="M95" s="4"/>
    </row>
    <row r="96" spans="8:13" x14ac:dyDescent="0.3">
      <c r="M96" s="4"/>
    </row>
    <row r="97" spans="13:13" x14ac:dyDescent="0.3">
      <c r="M97" s="4"/>
    </row>
    <row r="98" spans="13:13" x14ac:dyDescent="0.3">
      <c r="M98" s="4"/>
    </row>
    <row r="99" spans="13:13" x14ac:dyDescent="0.3">
      <c r="M99" s="4"/>
    </row>
    <row r="100" spans="13:13" x14ac:dyDescent="0.3">
      <c r="M100" s="4"/>
    </row>
    <row r="101" spans="13:13" x14ac:dyDescent="0.3">
      <c r="M101" s="4"/>
    </row>
    <row r="102" spans="13:13" x14ac:dyDescent="0.3">
      <c r="M102" s="4"/>
    </row>
    <row r="103" spans="13:13" x14ac:dyDescent="0.3">
      <c r="M103" s="4"/>
    </row>
    <row r="104" spans="13:13" x14ac:dyDescent="0.3">
      <c r="M104" s="4"/>
    </row>
    <row r="105" spans="13:13" x14ac:dyDescent="0.3">
      <c r="M105" s="4"/>
    </row>
    <row r="106" spans="13:13" x14ac:dyDescent="0.3">
      <c r="M106" s="4"/>
    </row>
    <row r="107" spans="13:13" x14ac:dyDescent="0.3">
      <c r="M107" s="4"/>
    </row>
    <row r="108" spans="13:13" x14ac:dyDescent="0.3">
      <c r="M108" s="4"/>
    </row>
    <row r="109" spans="13:13" x14ac:dyDescent="0.3">
      <c r="M109" s="4"/>
    </row>
    <row r="110" spans="13:13" x14ac:dyDescent="0.3">
      <c r="M110" s="4"/>
    </row>
    <row r="111" spans="13:13" x14ac:dyDescent="0.3">
      <c r="M111" s="4"/>
    </row>
    <row r="112" spans="13:13" x14ac:dyDescent="0.3">
      <c r="M112" s="4"/>
    </row>
    <row r="113" spans="1:15" x14ac:dyDescent="0.3">
      <c r="M113" s="4"/>
    </row>
    <row r="114" spans="1:15" x14ac:dyDescent="0.3">
      <c r="M114" s="4"/>
    </row>
    <row r="115" spans="1:15" x14ac:dyDescent="0.3">
      <c r="M115" s="4"/>
    </row>
    <row r="116" spans="1:15" x14ac:dyDescent="0.3">
      <c r="M116" s="4"/>
    </row>
    <row r="117" spans="1:15" x14ac:dyDescent="0.3">
      <c r="M117" s="4"/>
    </row>
    <row r="118" spans="1:15" x14ac:dyDescent="0.3">
      <c r="M118" s="4"/>
    </row>
    <row r="119" spans="1:15" x14ac:dyDescent="0.3">
      <c r="M119" s="4"/>
    </row>
    <row r="120" spans="1:15" x14ac:dyDescent="0.3">
      <c r="M120" s="4"/>
    </row>
    <row r="121" spans="1:15" x14ac:dyDescent="0.3">
      <c r="M121" s="4"/>
    </row>
    <row r="122" spans="1:15" x14ac:dyDescent="0.3">
      <c r="M122" s="4"/>
    </row>
    <row r="123" spans="1:15" x14ac:dyDescent="0.3">
      <c r="M123" s="4"/>
    </row>
    <row r="124" spans="1:15" ht="15" thickBot="1" x14ac:dyDescent="0.35">
      <c r="A124" s="79"/>
      <c r="B124" s="80"/>
      <c r="C124" s="80"/>
      <c r="D124" s="80"/>
      <c r="E124" s="80"/>
      <c r="F124" s="80"/>
      <c r="G124" s="80"/>
      <c r="H124" s="80"/>
      <c r="I124" s="80"/>
      <c r="J124" s="80"/>
      <c r="K124" s="80"/>
      <c r="L124" s="80"/>
      <c r="M124" s="80"/>
      <c r="N124" s="80"/>
      <c r="O124" s="80"/>
    </row>
  </sheetData>
  <sheetProtection selectLockedCells="1"/>
  <mergeCells count="7">
    <mergeCell ref="H87:J89"/>
    <mergeCell ref="H90:J92"/>
    <mergeCell ref="A1:F2"/>
    <mergeCell ref="B16:F18"/>
    <mergeCell ref="B21:F26"/>
    <mergeCell ref="B6:C9"/>
    <mergeCell ref="E4:M6"/>
  </mergeCells>
  <conditionalFormatting sqref="H87">
    <cfRule type="expression" dxfId="12" priority="7">
      <formula>$H$87=1</formula>
    </cfRule>
    <cfRule type="expression" dxfId="11" priority="8">
      <formula>$H$87=2</formula>
    </cfRule>
    <cfRule type="expression" dxfId="10" priority="9">
      <formula>$H$87=3</formula>
    </cfRule>
    <cfRule type="expression" dxfId="9" priority="10">
      <formula>$H$87=4</formula>
    </cfRule>
    <cfRule type="expression" dxfId="8" priority="11">
      <formula>$H$87=5</formula>
    </cfRule>
    <cfRule type="expression" dxfId="7" priority="12">
      <formula>$H$87=6</formula>
    </cfRule>
  </conditionalFormatting>
  <conditionalFormatting sqref="H90">
    <cfRule type="expression" dxfId="6" priority="1">
      <formula>$H$90="Highly Unsatisfactory"</formula>
    </cfRule>
    <cfRule type="expression" dxfId="5" priority="2">
      <formula>$H$90="Clearly Inadequate"</formula>
    </cfRule>
    <cfRule type="expression" dxfId="4" priority="3">
      <formula>$H$90="Unsatisfactory"</formula>
    </cfRule>
    <cfRule type="expression" dxfId="3" priority="4">
      <formula>$H$90="Satisfactory"</formula>
    </cfRule>
    <cfRule type="expression" dxfId="2" priority="5">
      <formula>$H$90="Good"</formula>
    </cfRule>
    <cfRule type="expression" dxfId="1" priority="6">
      <formula>$H$90="Very Good"</formula>
    </cfRule>
  </conditionalFormatting>
  <pageMargins left="0.7" right="0.7" top="0.75" bottom="0.75" header="0.3" footer="0.3"/>
  <pageSetup scale="60" orientation="portrait" r:id="rId1"/>
  <rowBreaks count="1" manualBreakCount="1">
    <brk id="64"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dimension ref="A1:Q40"/>
  <sheetViews>
    <sheetView showGridLines="0" showRowColHeaders="0" tabSelected="1" topLeftCell="B6" zoomScale="220" zoomScaleNormal="220" workbookViewId="0">
      <selection activeCell="J13" sqref="J13:K14"/>
    </sheetView>
  </sheetViews>
  <sheetFormatPr defaultColWidth="0" defaultRowHeight="15" customHeight="1" zeroHeight="1" x14ac:dyDescent="0.3"/>
  <cols>
    <col min="1" max="1" width="8.33203125" style="4" customWidth="1"/>
    <col min="2" max="11" width="11.44140625" style="4" customWidth="1"/>
    <col min="12" max="15" width="11.44140625" style="4" hidden="1" customWidth="1"/>
    <col min="16" max="16" width="7.6640625" style="4" hidden="1" customWidth="1"/>
    <col min="17" max="17" width="8.44140625" style="4" hidden="1" customWidth="1"/>
    <col min="18" max="19" width="11.44140625" style="4" hidden="1" customWidth="1"/>
    <col min="20" max="16383" width="11.44140625" style="4" hidden="1"/>
    <col min="16384" max="16384" width="11.44140625" style="4" hidden="1" customWidth="1"/>
  </cols>
  <sheetData>
    <row r="1" spans="6:17" ht="14.7" customHeight="1" x14ac:dyDescent="0.3"/>
    <row r="2" spans="6:17" ht="15" customHeight="1" x14ac:dyDescent="0.3">
      <c r="F2" s="36"/>
      <c r="G2" s="36"/>
      <c r="H2" s="36"/>
      <c r="I2" s="36"/>
    </row>
    <row r="3" spans="6:17" ht="15.75" customHeight="1" x14ac:dyDescent="0.3">
      <c r="F3" s="36"/>
      <c r="G3" s="36"/>
      <c r="H3" s="36"/>
      <c r="I3" s="36"/>
    </row>
    <row r="4" spans="6:17" ht="15" customHeight="1" x14ac:dyDescent="0.3">
      <c r="K4" s="34"/>
    </row>
    <row r="5" spans="6:17" ht="15.75" customHeight="1" x14ac:dyDescent="0.3">
      <c r="H5" s="37"/>
      <c r="I5" s="37"/>
      <c r="J5" s="37"/>
      <c r="K5" s="37"/>
      <c r="L5" s="37"/>
      <c r="M5" s="37"/>
      <c r="N5" s="25"/>
      <c r="O5" s="25"/>
      <c r="P5" s="25"/>
      <c r="Q5" s="22"/>
    </row>
    <row r="6" spans="6:17" ht="14.4" x14ac:dyDescent="0.3">
      <c r="F6" s="37"/>
      <c r="H6" s="37"/>
      <c r="I6" s="37"/>
      <c r="J6" s="37"/>
      <c r="K6" s="37"/>
      <c r="L6" s="37"/>
      <c r="M6" s="37"/>
      <c r="N6" s="25"/>
      <c r="O6" s="25"/>
      <c r="P6" s="25"/>
      <c r="Q6" s="22"/>
    </row>
    <row r="7" spans="6:17" ht="15" customHeight="1" x14ac:dyDescent="0.3">
      <c r="F7" s="37"/>
      <c r="H7" s="37"/>
      <c r="I7" s="37"/>
      <c r="J7" s="37"/>
      <c r="K7" s="37"/>
      <c r="L7" s="37"/>
      <c r="M7" s="37"/>
      <c r="N7" s="25"/>
      <c r="O7" s="25"/>
      <c r="P7" s="25"/>
      <c r="Q7" s="22"/>
    </row>
    <row r="8" spans="6:17" ht="14.4" x14ac:dyDescent="0.3">
      <c r="M8" s="37"/>
      <c r="P8" s="22"/>
      <c r="Q8" s="22"/>
    </row>
    <row r="9" spans="6:17" ht="14.4" x14ac:dyDescent="0.3">
      <c r="N9" s="25"/>
      <c r="O9" s="25"/>
      <c r="P9" s="22"/>
      <c r="Q9" s="22"/>
    </row>
    <row r="10" spans="6:17" ht="14.4" x14ac:dyDescent="0.3">
      <c r="H10" s="38"/>
      <c r="J10" s="25"/>
      <c r="K10" s="25"/>
      <c r="L10" s="25"/>
      <c r="M10" s="38"/>
      <c r="N10" s="25"/>
      <c r="O10" s="25"/>
      <c r="P10" s="22"/>
      <c r="Q10" s="22"/>
    </row>
    <row r="11" spans="6:17" ht="15" customHeight="1" x14ac:dyDescent="0.3">
      <c r="J11" s="25"/>
      <c r="K11" s="25"/>
      <c r="L11" s="25"/>
      <c r="M11" s="25"/>
      <c r="N11" s="25"/>
      <c r="O11" s="25"/>
    </row>
    <row r="12" spans="6:17" ht="14.4" x14ac:dyDescent="0.3">
      <c r="J12" s="25"/>
      <c r="K12" s="25"/>
      <c r="L12" s="25"/>
      <c r="N12" s="25"/>
      <c r="O12" s="25"/>
    </row>
    <row r="13" spans="6:17" ht="14.4" x14ac:dyDescent="0.3">
      <c r="J13" s="153" t="s">
        <v>125</v>
      </c>
      <c r="K13" s="153"/>
      <c r="L13" s="25"/>
      <c r="N13" s="25"/>
    </row>
    <row r="14" spans="6:17" ht="15.75" customHeight="1" x14ac:dyDescent="0.3">
      <c r="H14" s="37"/>
      <c r="I14" s="37"/>
      <c r="J14" s="153"/>
      <c r="K14" s="153"/>
      <c r="N14" s="25"/>
    </row>
    <row r="15" spans="6:17" ht="15" customHeight="1" x14ac:dyDescent="0.3">
      <c r="J15" s="94"/>
      <c r="K15" s="94"/>
      <c r="N15" s="25"/>
      <c r="P15" s="39"/>
      <c r="Q15" s="39"/>
    </row>
    <row r="16" spans="6:17" ht="15" customHeight="1" x14ac:dyDescent="0.3">
      <c r="J16" s="94"/>
      <c r="K16" s="94"/>
      <c r="N16" s="37"/>
    </row>
    <row r="17" spans="3:17" ht="15" customHeight="1" x14ac:dyDescent="0.3">
      <c r="J17" s="93"/>
      <c r="K17" s="93"/>
    </row>
    <row r="18" spans="3:17" ht="15" customHeight="1" x14ac:dyDescent="0.3">
      <c r="C18" s="108"/>
      <c r="D18" s="108"/>
      <c r="E18" s="108"/>
      <c r="F18" s="108"/>
      <c r="G18" s="108"/>
      <c r="H18" s="108"/>
      <c r="I18" s="108"/>
      <c r="J18" s="108"/>
      <c r="K18" s="93"/>
    </row>
    <row r="19" spans="3:17" ht="14.4" customHeight="1" x14ac:dyDescent="0.3">
      <c r="C19" s="152" t="s">
        <v>121</v>
      </c>
      <c r="D19" s="152"/>
      <c r="E19" s="152"/>
      <c r="F19" s="152"/>
      <c r="G19" s="152"/>
      <c r="H19" s="152"/>
      <c r="I19" s="108"/>
      <c r="J19" s="108"/>
    </row>
    <row r="20" spans="3:17" ht="14.4" customHeight="1" x14ac:dyDescent="0.3">
      <c r="C20" s="152"/>
      <c r="D20" s="152"/>
      <c r="E20" s="152"/>
      <c r="F20" s="152"/>
      <c r="G20" s="152"/>
      <c r="H20" s="152"/>
      <c r="I20" s="108"/>
      <c r="J20" s="108"/>
      <c r="P20" s="40"/>
      <c r="Q20" s="40"/>
    </row>
    <row r="21" spans="3:17" ht="14.4" x14ac:dyDescent="0.3">
      <c r="C21" s="108"/>
      <c r="D21" s="108"/>
      <c r="E21" s="108"/>
      <c r="F21" s="108"/>
      <c r="G21" s="108"/>
      <c r="H21" s="108"/>
      <c r="I21" s="108"/>
      <c r="J21" s="108"/>
    </row>
    <row r="22" spans="3:17" ht="15.75" hidden="1" customHeight="1" x14ac:dyDescent="0.3"/>
    <row r="28" spans="3:17" ht="14.4" hidden="1" x14ac:dyDescent="0.3">
      <c r="L28" s="25"/>
      <c r="M28" s="25"/>
      <c r="N28" s="25"/>
      <c r="O28" s="25"/>
    </row>
    <row r="29" spans="3:17" ht="14.4" hidden="1" x14ac:dyDescent="0.3">
      <c r="L29" s="25"/>
      <c r="M29" s="25"/>
      <c r="N29" s="25"/>
      <c r="O29" s="25"/>
    </row>
    <row r="30" spans="3:17" ht="14.4" hidden="1" x14ac:dyDescent="0.3">
      <c r="F30" s="25"/>
      <c r="G30" s="25"/>
      <c r="H30" s="25"/>
      <c r="I30" s="25"/>
      <c r="L30" s="25"/>
      <c r="M30" s="25"/>
      <c r="N30" s="25"/>
      <c r="O30" s="25"/>
    </row>
    <row r="31" spans="3:17" ht="14.4" hidden="1" x14ac:dyDescent="0.3">
      <c r="F31" s="25"/>
      <c r="G31" s="25"/>
      <c r="H31" s="25"/>
      <c r="I31" s="25"/>
      <c r="L31" s="25"/>
      <c r="M31" s="25"/>
      <c r="N31" s="25"/>
      <c r="O31" s="25"/>
    </row>
    <row r="32" spans="3:17" ht="14.4" hidden="1" x14ac:dyDescent="0.3">
      <c r="F32" s="25"/>
      <c r="G32" s="25"/>
      <c r="H32" s="25"/>
      <c r="I32" s="25"/>
      <c r="L32" s="25"/>
      <c r="M32" s="25"/>
      <c r="N32" s="25"/>
      <c r="O32" s="25"/>
    </row>
    <row r="33" spans="6:15" ht="14.4" hidden="1" x14ac:dyDescent="0.3">
      <c r="F33" s="25"/>
      <c r="G33" s="25"/>
      <c r="H33" s="25"/>
      <c r="I33" s="25"/>
      <c r="L33" s="25"/>
      <c r="M33" s="25"/>
      <c r="N33" s="25"/>
      <c r="O33" s="25"/>
    </row>
    <row r="34" spans="6:15" ht="14.4" hidden="1" x14ac:dyDescent="0.3">
      <c r="F34" s="25"/>
      <c r="G34" s="25"/>
      <c r="H34" s="25"/>
      <c r="I34" s="25"/>
    </row>
    <row r="35" spans="6:15" ht="14.4" hidden="1" x14ac:dyDescent="0.3">
      <c r="F35" s="25"/>
      <c r="G35" s="25"/>
      <c r="H35" s="25"/>
      <c r="I35" s="25"/>
    </row>
    <row r="38" spans="6:15" ht="14.4" hidden="1" x14ac:dyDescent="0.3">
      <c r="I38" s="25"/>
      <c r="J38" s="25"/>
      <c r="K38" s="25"/>
      <c r="L38" s="25"/>
    </row>
    <row r="39" spans="6:15" ht="14.4" hidden="1" x14ac:dyDescent="0.3">
      <c r="I39" s="25"/>
      <c r="J39" s="25"/>
      <c r="K39" s="25"/>
      <c r="L39" s="25"/>
    </row>
    <row r="40" spans="6:15" ht="14.4" hidden="1" x14ac:dyDescent="0.3">
      <c r="I40" s="25"/>
      <c r="J40" s="25"/>
      <c r="K40" s="25"/>
      <c r="L40" s="25"/>
    </row>
  </sheetData>
  <sheetProtection selectLockedCells="1" selectUnlockedCells="1"/>
  <mergeCells count="2">
    <mergeCell ref="C19:H20"/>
    <mergeCell ref="J13:K14"/>
  </mergeCells>
  <hyperlinks>
    <hyperlink ref="J13:K14" r:id="rId1" display="https://eu-mayors.ec.europa.eu/en/action_plan_list" xr:uid="{00000000-0004-0000-0F00-000000000000}"/>
  </hyperlinks>
  <pageMargins left="0.7" right="0.7" top="0.75" bottom="0.75" header="0.3" footer="0.3"/>
  <pageSetup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4"/>
  <dimension ref="A1:AD79"/>
  <sheetViews>
    <sheetView showGridLines="0" zoomScale="85" zoomScaleNormal="85" workbookViewId="0">
      <selection activeCell="H3" sqref="H3"/>
    </sheetView>
  </sheetViews>
  <sheetFormatPr defaultColWidth="0" defaultRowHeight="14.4" zeroHeight="1" x14ac:dyDescent="0.3"/>
  <cols>
    <col min="1" max="1" width="3.33203125" customWidth="1"/>
    <col min="2" max="2" width="22.6640625" customWidth="1"/>
    <col min="3" max="3" width="11.6640625" bestFit="1" customWidth="1"/>
    <col min="4" max="4" width="16" customWidth="1"/>
    <col min="5" max="5" width="14.77734375" customWidth="1"/>
    <col min="6" max="6" width="17.6640625" customWidth="1"/>
    <col min="7" max="7" width="11.44140625" customWidth="1"/>
    <col min="8" max="8" width="13.33203125" customWidth="1"/>
    <col min="9" max="9" width="11.44140625" customWidth="1"/>
    <col min="10" max="10" width="13.33203125" customWidth="1"/>
    <col min="11" max="11" width="19.44140625" bestFit="1" customWidth="1"/>
    <col min="12" max="12" width="26.21875" customWidth="1"/>
    <col min="13" max="18" width="13.33203125" customWidth="1"/>
    <col min="19" max="19" width="18" customWidth="1"/>
    <col min="20" max="20" width="13.33203125" customWidth="1"/>
    <col min="21" max="21" width="3.44140625" customWidth="1"/>
    <col min="22" max="25" width="11.44140625" hidden="1" customWidth="1"/>
    <col min="26" max="26" width="4.5546875" hidden="1" customWidth="1"/>
    <col min="27" max="27" width="3.5546875" hidden="1" customWidth="1"/>
    <col min="28" max="30" width="0" hidden="1" customWidth="1"/>
    <col min="31" max="16384" width="11.44140625" hidden="1"/>
  </cols>
  <sheetData>
    <row r="1" spans="2:20" x14ac:dyDescent="0.3"/>
    <row r="2" spans="2:20" ht="26.25" customHeight="1" x14ac:dyDescent="0.3">
      <c r="B2" s="155" t="s">
        <v>122</v>
      </c>
      <c r="C2" s="156"/>
      <c r="D2" s="156"/>
      <c r="E2" s="156"/>
      <c r="F2" s="156"/>
      <c r="G2" s="156"/>
      <c r="H2" s="156"/>
      <c r="I2" s="156"/>
      <c r="J2" s="157"/>
      <c r="K2" s="83"/>
      <c r="L2" s="162" t="s">
        <v>92</v>
      </c>
      <c r="M2" s="163"/>
      <c r="N2" s="163"/>
      <c r="O2" s="163"/>
      <c r="P2" s="163"/>
      <c r="Q2" s="163"/>
      <c r="R2" s="163"/>
      <c r="S2" s="163"/>
      <c r="T2" s="84"/>
    </row>
    <row r="3" spans="2:20" ht="15" customHeight="1" x14ac:dyDescent="0.3">
      <c r="B3" s="54" t="s">
        <v>112</v>
      </c>
      <c r="C3" s="83" t="s">
        <v>11</v>
      </c>
      <c r="D3" s="83" t="s">
        <v>12</v>
      </c>
      <c r="E3" s="83" t="s">
        <v>13</v>
      </c>
      <c r="F3" s="83" t="s">
        <v>14</v>
      </c>
      <c r="G3" s="83" t="s">
        <v>15</v>
      </c>
      <c r="H3" s="83" t="s">
        <v>16</v>
      </c>
      <c r="I3" s="83" t="s">
        <v>107</v>
      </c>
      <c r="J3" s="83" t="s">
        <v>108</v>
      </c>
      <c r="K3" s="83" t="s">
        <v>28</v>
      </c>
      <c r="L3" s="86" t="str">
        <f t="shared" ref="L3:L15" si="0">B3</f>
        <v>Područja</v>
      </c>
      <c r="M3" s="87" t="s">
        <v>11</v>
      </c>
      <c r="N3" s="87" t="s">
        <v>12</v>
      </c>
      <c r="O3" s="87" t="s">
        <v>13</v>
      </c>
      <c r="P3" s="87" t="s">
        <v>14</v>
      </c>
      <c r="Q3" s="87" t="s">
        <v>15</v>
      </c>
      <c r="R3" s="87" t="s">
        <v>16</v>
      </c>
      <c r="S3" s="87" t="s">
        <v>28</v>
      </c>
      <c r="T3" s="84"/>
    </row>
    <row r="4" spans="2:20" ht="15" customHeight="1" x14ac:dyDescent="0.3">
      <c r="B4" s="54" t="s">
        <v>120</v>
      </c>
      <c r="C4" s="55">
        <f>IF((SUMIFS('Politički proces'!$E$6,'Politički proces'!$E$6,1,'Politički proces'!$B$6,Izračuni!C3))=0,"",(SUMIFS('Politički proces'!$E$6,'Politički proces'!$E$6,1,'Politički proces'!$B$6,Izračuni!C3)))</f>
        <v>1</v>
      </c>
      <c r="D4" s="55" t="str">
        <f>IF((SUMIFS('Politički proces'!$E$6,'Politički proces'!$E$6,1,'Politički proces'!$B$6,Izračuni!D3))=0,"",(SUMIFS('Politički proces'!$E$6,'Politički proces'!$E$6,1,'Politički proces'!$B$6,Izračuni!D3)))</f>
        <v/>
      </c>
      <c r="E4" s="55" t="str">
        <f>IF((SUMIFS('Politički proces'!$E$6,'Politički proces'!$E$6,1,'Politički proces'!$B$6,Izračuni!E3))=0,"",(SUMIFS('Politički proces'!$E$6,'Politički proces'!$E$6,1,'Politički proces'!$B$6,Izračuni!E3)))</f>
        <v/>
      </c>
      <c r="F4" s="55" t="str">
        <f>IF((SUMIFS('Politički proces'!$E$6,'Politički proces'!$E$6,1,'Politički proces'!$B$6,Izračuni!F3))=0,"",(SUMIFS('Politički proces'!$E$6,'Politički proces'!$E$6,1,'Politički proces'!$B$6,Izračuni!F3)))</f>
        <v/>
      </c>
      <c r="G4" s="55" t="str">
        <f>IF((SUMIFS('Politički proces'!$E$6,'Politički proces'!$E$6,1,'Politički proces'!$B$6,Izračuni!G3))=0,"",(SUMIFS('Politički proces'!$E$6,'Politički proces'!$E$6,1,'Politički proces'!$B$6,Izračuni!G3)))</f>
        <v/>
      </c>
      <c r="H4" s="55" t="str">
        <f>IF((SUMIFS('Politički proces'!$E$6,'Politički proces'!$E$6,1,'Politički proces'!$B$6,Izračuni!H3))=0,"",(SUMIFS('Politički proces'!$E$6,'Politički proces'!$E$6,1,'Politički proces'!$B$6,Izračuni!H3)))</f>
        <v/>
      </c>
      <c r="I4" s="55">
        <f t="shared" ref="I4:I14" si="1">SUM(C4:H4)</f>
        <v>1</v>
      </c>
      <c r="J4" s="55">
        <f>1-I4-K4</f>
        <v>0</v>
      </c>
      <c r="K4" s="55">
        <f>S4</f>
        <v>0</v>
      </c>
      <c r="L4" s="86" t="str">
        <f>B4</f>
        <v>Politički proces</v>
      </c>
      <c r="M4" s="88">
        <f>IF((SUMIFS('Politički proces'!$E$6,'Politički proces'!$E$6,3,'Politički proces'!$B$6,Izračuni!M3))=0,0,(SUMIFS('Politički proces'!$E$6,'Politički proces'!$E$6,3,'Politički proces'!$B$6,Izračuni!M3)))/3</f>
        <v>0</v>
      </c>
      <c r="N4" s="88">
        <f>IF((SUMIFS('Politički proces'!$E$6,'Politički proces'!$E$6,3,'Politički proces'!$B$6,Izračuni!N3))=0,0,(SUMIFS('Politički proces'!$E$6,'Politički proces'!$E$6,3,'Politički proces'!$B$6,Izračuni!N3)))/3</f>
        <v>0</v>
      </c>
      <c r="O4" s="88">
        <f>IF((SUMIFS('Politički proces'!$E$6,'Politički proces'!$E$6,3,'Politički proces'!$B$6,Izračuni!O3))=0,0,(SUMIFS('Politički proces'!$E$6,'Politički proces'!$E$6,3,'Politički proces'!$B$6,Izračuni!O3)))/3</f>
        <v>0</v>
      </c>
      <c r="P4" s="88">
        <f>IF((SUMIFS('Politički proces'!$E$6,'Politički proces'!$E$6,3,'Politički proces'!$B$6,Izračuni!P3))=0,0,(SUMIFS('Politički proces'!$E$6,'Politički proces'!$E$6,3,'Politički proces'!$B$6,Izračuni!P3)))/3</f>
        <v>0</v>
      </c>
      <c r="Q4" s="88">
        <f>IF((SUMIFS('Politički proces'!$E$6,'Politički proces'!$E$6,3,'Politički proces'!$B$6,Izračuni!Q3))=0,0,(SUMIFS('Politički proces'!$E$6,'Politički proces'!$E$6,3,'Politički proces'!$B$6,Izračuni!Q3)))/3</f>
        <v>0</v>
      </c>
      <c r="R4" s="88">
        <f>IF((SUMIFS('Politički proces'!$E$6,'Politički proces'!$E$6,3,'Politički proces'!$B$6,Izračuni!R3))=0,0,(SUMIFS('Politički proces'!$E$6,'Politički proces'!$E$6,3,'Politički proces'!$B$6,Izračuni!R3)))/3</f>
        <v>0</v>
      </c>
      <c r="S4" s="88">
        <f t="shared" ref="S4:S14" si="2">SUM(M4:R4)</f>
        <v>0</v>
      </c>
      <c r="T4" s="85"/>
    </row>
    <row r="5" spans="2:20" ht="15" customHeight="1" x14ac:dyDescent="0.3">
      <c r="B5" s="54" t="s">
        <v>31</v>
      </c>
      <c r="C5" s="55">
        <f>IF((SUMIFS('Administrativna struktura'!$E$6:$E$10,'Administrativna struktura'!$E$6:$E$10,1,'Administrativna struktura'!$B$6:$B$10,Izračuni!C3))=0,"",(SUMIFS('Administrativna struktura'!$E$6:$E$10,'Administrativna struktura'!$E$6:$E$10,1,'Administrativna struktura'!$B$6:$B$10,Izračuni!C3)))</f>
        <v>1</v>
      </c>
      <c r="D5" s="55">
        <f>IF((SUMIFS('Administrativna struktura'!$E$6:$E$10,'Administrativna struktura'!$E$6:$E$10,1,'Administrativna struktura'!$B$6:$B$10,Izračuni!D3))=0,"",(SUMIFS('Administrativna struktura'!$E$6:$E$10,'Administrativna struktura'!$E$6:$E$10,1,'Administrativna struktura'!$B$6:$B$10,Izračuni!D3)))</f>
        <v>2</v>
      </c>
      <c r="E5" s="55">
        <f>IF((SUMIFS('Administrativna struktura'!$E$6:$E$10,'Administrativna struktura'!$E$6:$E$10,1,'Administrativna struktura'!$B$6:$B$10,Izračuni!E3))=0,"",(SUMIFS('Administrativna struktura'!$E$6:$E$10,'Administrativna struktura'!$E$6:$E$10,1,'Administrativna struktura'!$B$6:$B$10,Izračuni!E3)))</f>
        <v>2</v>
      </c>
      <c r="F5" s="55" t="str">
        <f>IF((SUMIFS('Administrativna struktura'!$E$6:$E$10,'Administrativna struktura'!$E$6:$E$10,1,'Administrativna struktura'!$B$6:$B$10,Izračuni!F3))=0,"",(SUMIFS('Administrativna struktura'!$E$6:$E$10,'Administrativna struktura'!$E$6:$E$10,1,'Administrativna struktura'!$B$6:$B$10,Izračuni!F3)))</f>
        <v/>
      </c>
      <c r="G5" s="55" t="str">
        <f>IF((SUMIFS('Administrativna struktura'!$E$6:$E$10,'Administrativna struktura'!$E$6:$E$10,1,'Administrativna struktura'!$B$6:$B$10,Izračuni!G3))=0,"",(SUMIFS('Administrativna struktura'!$E$6:$E$10,'Administrativna struktura'!$E$6:$E$10,1,'Administrativna struktura'!$B$6:$B$10,Izračuni!G3)))</f>
        <v/>
      </c>
      <c r="H5" s="55" t="str">
        <f>IF((SUMIFS('Administrativna struktura'!$E$6:$E$10,'Administrativna struktura'!$E$6:$E$10,1,'Administrativna struktura'!$B$6:$B$10,Izračuni!H3))=0,"",(SUMIFS('Administrativna struktura'!$E$6:$E$10,'Administrativna struktura'!$E$6:$E$10,1,'Administrativna struktura'!$B$6:$B$10,Izračuni!H3)))</f>
        <v/>
      </c>
      <c r="I5" s="55">
        <f t="shared" si="1"/>
        <v>5</v>
      </c>
      <c r="J5" s="55">
        <f>5-I5-K5</f>
        <v>0</v>
      </c>
      <c r="K5" s="55">
        <f t="shared" ref="K5:K14" si="3">S5</f>
        <v>0</v>
      </c>
      <c r="L5" s="86" t="str">
        <f t="shared" si="0"/>
        <v>Administrativna struktura</v>
      </c>
      <c r="M5" s="88">
        <f>IF((SUMIFS('Administrativna struktura'!$E$6:$E$10,'Administrativna struktura'!$E$6:$E$10,3,'Administrativna struktura'!$B$6:$B$10,Izračuni!M3))=0,0,(SUMIFS('Administrativna struktura'!$E$6:$E$10,'Administrativna struktura'!$E$6:$E$10,3,'Administrativna struktura'!$B$6:$B$10,Izračuni!M3)))/3</f>
        <v>0</v>
      </c>
      <c r="N5" s="88">
        <f>IF((SUMIFS('Administrativna struktura'!$E$6:$E$10,'Administrativna struktura'!$E$6:$E$10,3,'Administrativna struktura'!$B$6:$B$10,Izračuni!N3))=0,0,(SUMIFS('Administrativna struktura'!$E$6:$E$10,'Administrativna struktura'!$E$6:$E$10,3,'Administrativna struktura'!$B$6:$B$10,Izračuni!N3)))/3</f>
        <v>0</v>
      </c>
      <c r="O5" s="88">
        <f>IF((SUMIFS('Administrativna struktura'!$E$6:$E$10,'Administrativna struktura'!$E$6:$E$10,3,'Administrativna struktura'!$B$6:$B$10,Izračuni!O3))=0,0,(SUMIFS('Administrativna struktura'!$E$6:$E$10,'Administrativna struktura'!$E$6:$E$10,3,'Administrativna struktura'!$B$6:$B$10,Izračuni!O3)))/3</f>
        <v>0</v>
      </c>
      <c r="P5" s="88">
        <f>IF((SUMIFS('Administrativna struktura'!$E$6:$E$10,'Administrativna struktura'!$E$6:$E$10,3,'Administrativna struktura'!$B$6:$B$10,Izračuni!P3))=0,0,(SUMIFS('Administrativna struktura'!$E$6:$E$10,'Administrativna struktura'!$E$6:$E$10,3,'Administrativna struktura'!$B$6:$B$10,Izračuni!P3)))/3</f>
        <v>0</v>
      </c>
      <c r="Q5" s="88">
        <f>IF((SUMIFS('Administrativna struktura'!$E$6:$E$10,'Administrativna struktura'!$E$6:$E$10,3,'Administrativna struktura'!$B$6:$B$10,Izračuni!Q3))=0,0,(SUMIFS('Administrativna struktura'!$E$6:$E$10,'Administrativna struktura'!$E$6:$E$10,3,'Administrativna struktura'!$B$6:$B$10,Izračuni!Q3)))/3</f>
        <v>0</v>
      </c>
      <c r="R5" s="88">
        <f>IF((SUMIFS('Administrativna struktura'!$E$6:$E$10,'Administrativna struktura'!$E$6:$E$10,3,'Administrativna struktura'!$B$6:$B$10,Izračuni!R3))=0,0,(SUMIFS('Administrativna struktura'!$E$6:$E$10,'Administrativna struktura'!$E$6:$E$10,3,'Administrativna struktura'!$B$6:$B$10,Izračuni!R3)))/3</f>
        <v>0</v>
      </c>
      <c r="S5" s="88">
        <f t="shared" si="2"/>
        <v>0</v>
      </c>
      <c r="T5" s="85"/>
    </row>
    <row r="6" spans="2:20" ht="15" customHeight="1" x14ac:dyDescent="0.3">
      <c r="B6" s="54" t="s">
        <v>36</v>
      </c>
      <c r="C6" s="55" t="str">
        <f>IF((SUMIFS(Proračun!$E$6:$E$9,Proračun!$E$6:$E$9,1,Proračun!$B$6:$B$9,Izračuni!C3))=0,"",SUMIFS(Proračun!$E$6:$E$9,Proračun!$E$6:$E$9,1,Proračun!$B$6:$B$9,Izračuni!C3))</f>
        <v/>
      </c>
      <c r="D6" s="55" t="str">
        <f>IF((SUMIFS(Proračun!$E$6:$E$9,Proračun!$E$6:$E$9,1,Proračun!$B$6:$B$9,Izračuni!D3))=0,"",SUMIFS(Proračun!$E$6:$E$9,Proračun!$E$6:$E$9,1,Proračun!$B$6:$B$9,Izračuni!D3))</f>
        <v/>
      </c>
      <c r="E6" s="55" t="str">
        <f>IF((SUMIFS(Proračun!$E$6:$E$9,Proračun!$E$6:$E$9,1,Proračun!$B$6:$B$9,Izračuni!E3))=0,"",SUMIFS(Proračun!$E$6:$E$9,Proračun!$E$6:$E$9,1,Proračun!$B$6:$B$9,Izračuni!E3))</f>
        <v/>
      </c>
      <c r="F6" s="55">
        <f>IF((SUMIFS(Proračun!$E$6:$E$9,Proračun!$E$6:$E$9,1,Proračun!$B$6:$B$9,Izračuni!F3))=0,"",SUMIFS(Proračun!$E$6:$E$9,Proračun!$E$6:$E$9,1,Proračun!$B$6:$B$9,Izračuni!F3))</f>
        <v>1</v>
      </c>
      <c r="G6" s="55" t="str">
        <f>IF((SUMIFS(Proračun!$E$6:$E$9,Proračun!$E$6:$E$9,1,Proračun!$B$6:$B$9,Izračuni!G3))=0,"",SUMIFS(Proračun!$E$6:$E$9,Proračun!$E$6:$E$9,1,Proračun!$B$6:$B$9,Izračuni!G3))</f>
        <v/>
      </c>
      <c r="H6" s="55">
        <f>IF((SUMIFS(Proračun!$E$6:$E$9,Proračun!$E$6:$E$9,1,Proračun!$B$6:$B$9,Izračuni!H3))=0,"",SUMIFS(Proračun!$E$6:$E$9,Proračun!$E$6:$E$9,1,Proračun!$B$6:$B$9,Izračuni!H3))</f>
        <v>3</v>
      </c>
      <c r="I6" s="55">
        <f t="shared" si="1"/>
        <v>4</v>
      </c>
      <c r="J6" s="55">
        <f>4-I6-K6</f>
        <v>0</v>
      </c>
      <c r="K6" s="55">
        <f t="shared" si="3"/>
        <v>0</v>
      </c>
      <c r="L6" s="86" t="str">
        <f t="shared" si="0"/>
        <v>Proračun</v>
      </c>
      <c r="M6" s="88">
        <f>IF((SUMIFS(Proračun!$E$6:$E$9,Proračun!$E$6:$E$9,3,Proračun!$B$6:$B$9,Izračuni!M3))=0,0,SUMIFS(Proračun!$E$6:$E$9,Proračun!$E$6:$E$9,3,Proračun!$B$6:$B$9,Izračuni!M3))/3</f>
        <v>0</v>
      </c>
      <c r="N6" s="88">
        <f>IF((SUMIFS(Proračun!$E$6:$E$9,Proračun!$E$6:$E$9,3,Proračun!$B$6:$B$9,Izračuni!N3))=0,0,SUMIFS(Proračun!$E$6:$E$9,Proračun!$E$6:$E$9,3,Proračun!$B$6:$B$9,Izračuni!N3))/3</f>
        <v>0</v>
      </c>
      <c r="O6" s="88">
        <f>IF((SUMIFS(Proračun!$E$6:$E$9,Proračun!$E$6:$E$9,3,Proračun!$B$6:$B$9,Izračuni!O3))=0,0,SUMIFS(Proračun!$E$6:$E$9,Proračun!$E$6:$E$9,3,Proračun!$B$6:$B$9,Izračuni!O3))/3</f>
        <v>0</v>
      </c>
      <c r="P6" s="88">
        <f>IF((SUMIFS(Proračun!$E$6:$E$9,Proračun!$E$6:$E$9,3,Proračun!$B$6:$B$9,Izračuni!P3))=0,0,SUMIFS(Proračun!$E$6:$E$9,Proračun!$E$6:$E$9,3,Proračun!$B$6:$B$9,Izračuni!P3))/3</f>
        <v>0</v>
      </c>
      <c r="Q6" s="88">
        <f>IF((SUMIFS(Proračun!$E$6:$E$9,Proračun!$E$6:$E$9,3,Proračun!$B$6:$B$9,Izračuni!Q3))=0,0,SUMIFS(Proračun!$E$6:$E$9,Proračun!$E$6:$E$9,3,Proračun!$B$6:$B$9,Izračuni!Q3))/3</f>
        <v>0</v>
      </c>
      <c r="R6" s="88">
        <f>IF((SUMIFS(Proračun!$E$6:$E$9,Proračun!$E$6:$E$9,3,Proračun!$B$6:$B$9,Izračuni!R3))=0,0,SUMIFS(Proračun!$E$6:$E$9,Proračun!$E$6:$E$9,3,Proračun!$B$6:$B$9,Izračuni!R3))/3</f>
        <v>0</v>
      </c>
      <c r="S6" s="88">
        <f t="shared" si="2"/>
        <v>0</v>
      </c>
      <c r="T6" s="85"/>
    </row>
    <row r="7" spans="2:20" ht="15" customHeight="1" x14ac:dyDescent="0.3">
      <c r="B7" s="54" t="s">
        <v>116</v>
      </c>
      <c r="C7" s="55">
        <f>+IF((SUMIFS('Participativni proces'!$E$6:$E$12,'Participativni proces'!$E$6:$E$12,1,'Participativni proces'!$B$6:$B$12,Izračuni!C3))=0,"",SUMIFS('Participativni proces'!$E$6:$E$12,'Participativni proces'!$E$6:$E$12,1,'Participativni proces'!$B$6:$B$12,Izračuni!C3))</f>
        <v>6</v>
      </c>
      <c r="D7" s="55" t="str">
        <f>+IF((SUMIFS('Participativni proces'!$E$6:$E$12,'Participativni proces'!$E$6:$E$12,1,'Participativni proces'!$B$6:$B$12,Izračuni!D3))=0,"",SUMIFS('Participativni proces'!$E$6:$E$12,'Participativni proces'!$E$6:$E$12,1,'Participativni proces'!$B$6:$B$12,Izračuni!D3))</f>
        <v/>
      </c>
      <c r="E7" s="55" t="str">
        <f>+IF((SUMIFS('Participativni proces'!$E$6:$E$12,'Participativni proces'!$E$6:$E$12,1,'Participativni proces'!$B$6:$B$12,Izračuni!E3))=0,"",SUMIFS('Participativni proces'!$E$6:$E$12,'Participativni proces'!$E$6:$E$12,1,'Participativni proces'!$B$6:$B$12,Izračuni!E3))</f>
        <v/>
      </c>
      <c r="F7" s="55" t="str">
        <f>+IF((SUMIFS('Participativni proces'!$E$6:$E$12,'Participativni proces'!$E$6:$E$12,1,'Participativni proces'!$B$6:$B$12,Izračuni!F3))=0,"",SUMIFS('Participativni proces'!$E$6:$E$12,'Participativni proces'!$E$6:$E$12,1,'Participativni proces'!$B$6:$B$12,Izračuni!F3))</f>
        <v/>
      </c>
      <c r="G7" s="55">
        <f>+IF((SUMIFS('Participativni proces'!$E$6:$E$12,'Participativni proces'!$E$6:$E$12,1,'Participativni proces'!$B$6:$B$12,Izračuni!G3))=0,"",SUMIFS('Participativni proces'!$E$6:$E$12,'Participativni proces'!$E$6:$E$12,1,'Participativni proces'!$B$6:$B$12,Izračuni!G3))</f>
        <v>1</v>
      </c>
      <c r="H7" s="55" t="str">
        <f>+IF((SUMIFS('Participativni proces'!$E$6:$E$12,'Participativni proces'!$E$6:$E$12,1,'Participativni proces'!$B$6:$B$12,Izračuni!H3))=0,"",SUMIFS('Participativni proces'!$E$6:$E$12,'Participativni proces'!$E$6:$E$12,1,'Participativni proces'!$B$6:$B$12,Izračuni!H3))</f>
        <v/>
      </c>
      <c r="I7" s="55">
        <f t="shared" si="1"/>
        <v>7</v>
      </c>
      <c r="J7" s="55">
        <f>7-I7-K7</f>
        <v>0</v>
      </c>
      <c r="K7" s="55">
        <f t="shared" si="3"/>
        <v>0</v>
      </c>
      <c r="L7" s="86" t="str">
        <f t="shared" si="0"/>
        <v>Participativni proces</v>
      </c>
      <c r="M7" s="88">
        <f>+IF((SUMIFS('Participativni proces'!$E$6:$E$12,'Participativni proces'!$E$6:$E$12,3,'Participativni proces'!$B$6:$B$12,Izračuni!M3))=0,0,SUMIFS('Participativni proces'!$E$6:$E$12,'Participativni proces'!$E$6:$E$12,3,'Participativni proces'!$B$6:$B$12,Izračuni!M3))/3</f>
        <v>0</v>
      </c>
      <c r="N7" s="88">
        <f>+IF((SUMIFS('Participativni proces'!$E$6:$E$12,'Participativni proces'!$E$6:$E$12,3,'Participativni proces'!$B$6:$B$12,Izračuni!N3))=0,0,SUMIFS('Participativni proces'!$E$6:$E$12,'Participativni proces'!$E$6:$E$12,3,'Participativni proces'!$B$6:$B$12,Izračuni!N3))/3</f>
        <v>0</v>
      </c>
      <c r="O7" s="88">
        <f>+IF((SUMIFS('Participativni proces'!$E$6:$E$12,'Participativni proces'!$E$6:$E$12,3,'Participativni proces'!$B$6:$B$12,Izračuni!O3))=0,0,SUMIFS('Participativni proces'!$E$6:$E$12,'Participativni proces'!$E$6:$E$12,3,'Participativni proces'!$B$6:$B$12,Izračuni!O3))/3</f>
        <v>0</v>
      </c>
      <c r="P7" s="88">
        <f>+IF((SUMIFS('Participativni proces'!$E$6:$E$12,'Participativni proces'!$E$6:$E$12,3,'Participativni proces'!$B$6:$B$12,Izračuni!P3))=0,0,SUMIFS('Participativni proces'!$E$6:$E$12,'Participativni proces'!$E$6:$E$12,3,'Participativni proces'!$B$6:$B$12,Izračuni!P3))/3</f>
        <v>0</v>
      </c>
      <c r="Q7" s="88">
        <f>+IF((SUMIFS('Participativni proces'!$E$6:$E$12,'Participativni proces'!$E$6:$E$12,3,'Participativni proces'!$B$6:$B$12,Izračuni!Q3))=0,0,SUMIFS('Participativni proces'!$E$6:$E$12,'Participativni proces'!$E$6:$E$12,3,'Participativni proces'!$B$6:$B$12,Izračuni!Q3))/3</f>
        <v>0</v>
      </c>
      <c r="R7" s="88">
        <f>+IF((SUMIFS('Participativni proces'!$E$6:$E$12,'Participativni proces'!$E$6:$E$12,3,'Participativni proces'!$B$6:$B$12,Izračuni!R3))=0,0,SUMIFS('Participativni proces'!$E$6:$E$12,'Participativni proces'!$E$6:$E$12,3,'Participativni proces'!$B$6:$B$12,Izračuni!R3))/3</f>
        <v>0</v>
      </c>
      <c r="S7" s="88">
        <f t="shared" si="2"/>
        <v>0</v>
      </c>
      <c r="T7" s="85"/>
    </row>
    <row r="8" spans="2:20" ht="15" customHeight="1" x14ac:dyDescent="0.3">
      <c r="B8" s="54" t="s">
        <v>19</v>
      </c>
      <c r="C8" s="55">
        <f>+IF((SUMIFS(BEI!$E$6:$E$10,BEI!$E$6:$E$10,1,BEI!$B$6:$B$10,Izračuni!C3))=0,"",SUMIFS(BEI!$E$6:$E$10,BEI!$E$6:$E$10,1,BEI!$B$6:$B$10,Izračuni!C3))</f>
        <v>2</v>
      </c>
      <c r="D8" s="55" t="str">
        <f>+IF((SUMIFS(BEI!$E$6:$E$10,BEI!$E$6:$E$10,1,BEI!$B$6:$B$10,Izračuni!D3))=0,"",SUMIFS(BEI!$E$6:$E$10,BEI!$E$6:$E$10,1,BEI!$B$6:$B$10,Izračuni!D3))</f>
        <v/>
      </c>
      <c r="E8" s="55">
        <f>+IF((SUMIFS(BEI!$E$6:$E$10,BEI!$E$6:$E$10,1,BEI!$B$6:$B$10,Izračuni!E3))=0,"",SUMIFS(BEI!$E$6:$E$10,BEI!$E$6:$E$10,1,BEI!$B$6:$B$10,Izračuni!E3))</f>
        <v>3</v>
      </c>
      <c r="F8" s="55" t="str">
        <f>+IF((SUMIFS(BEI!$E$6:$E$10,BEI!$E$6:$E$10,1,BEI!$B$6:$B$10,Izračuni!F3))=0,"",SUMIFS(BEI!$E$6:$E$10,BEI!$E$6:$E$10,1,BEI!$B$6:$B$10,Izračuni!F3))</f>
        <v/>
      </c>
      <c r="G8" s="55" t="str">
        <f>+IF((SUMIFS(BEI!$E$6:$E$10,BEI!$E$6:$E$10,1,BEI!$B$6:$B$10,Izračuni!G3))=0,"",SUMIFS(BEI!$E$6:$E$10,BEI!$E$6:$E$10,1,BEI!$B$6:$B$10,Izračuni!G3))</f>
        <v/>
      </c>
      <c r="H8" s="55" t="str">
        <f>+IF((SUMIFS(BEI!$E$6:$E$10,BEI!$E$6:$E$10,1,BEI!$B$6:$B$10,Izračuni!H3))=0,"",SUMIFS(BEI!$E$6:$E$10,BEI!$E$6:$E$10,1,BEI!$B$6:$B$10,Izračuni!H3))</f>
        <v/>
      </c>
      <c r="I8" s="55">
        <f t="shared" si="1"/>
        <v>5</v>
      </c>
      <c r="J8" s="55">
        <f>5-I8-K8</f>
        <v>0</v>
      </c>
      <c r="K8" s="55">
        <f t="shared" si="3"/>
        <v>0</v>
      </c>
      <c r="L8" s="86" t="str">
        <f t="shared" si="0"/>
        <v>BEI</v>
      </c>
      <c r="M8" s="88">
        <f>+IF((SUMIFS(BEI!$E$6:$E$10,BEI!$E$6:$E$10,3,BEI!$B$6:$B$10,Izračuni!M3))=0,0,SUMIFS(BEI!$E$6:$E$10,BEI!$E$6:$E$10,3,BEI!$B$6:$B$10,Izračuni!M3))/3</f>
        <v>0</v>
      </c>
      <c r="N8" s="88">
        <f>+IF((SUMIFS(BEI!$E$6:$E$10,BEI!$E$6:$E$10,3,BEI!$B$6:$B$10,Izračuni!N3))=0,0,SUMIFS(BEI!$E$6:$E$10,BEI!$E$6:$E$10,3,BEI!$B$6:$B$10,Izračuni!N3))/3</f>
        <v>0</v>
      </c>
      <c r="O8" s="88">
        <f>+IF((SUMIFS(BEI!$E$6:$E$10,BEI!$E$6:$E$10,3,BEI!$B$6:$B$10,Izračuni!O3))=0,0,SUMIFS(BEI!$E$6:$E$10,BEI!$E$6:$E$10,3,BEI!$B$6:$B$10,Izračuni!O3))/3</f>
        <v>0</v>
      </c>
      <c r="P8" s="88">
        <f>+IF((SUMIFS(BEI!$E$6:$E$10,BEI!$E$6:$E$10,3,BEI!$B$6:$B$10,Izračuni!P3))=0,0,SUMIFS(BEI!$E$6:$E$10,BEI!$E$6:$E$10,3,BEI!$B$6:$B$10,Izračuni!P3))/3</f>
        <v>0</v>
      </c>
      <c r="Q8" s="88">
        <f>+IF((SUMIFS(BEI!$E$6:$E$10,BEI!$E$6:$E$10,3,BEI!$B$6:$B$10,Izračuni!Q3))=0,0,SUMIFS(BEI!$E$6:$E$10,BEI!$E$6:$E$10,3,BEI!$B$6:$B$10,Izračuni!Q3))/3</f>
        <v>0</v>
      </c>
      <c r="R8" s="88">
        <f>+IF((SUMIFS(BEI!$E$6:$E$10,BEI!$E$6:$E$10,3,BEI!$B$6:$B$10,Izračuni!R3))=0,0,SUMIFS(BEI!$E$6:$E$10,BEI!$E$6:$E$10,3,BEI!$B$6:$B$10,Izračuni!R3))/3</f>
        <v>0</v>
      </c>
      <c r="S8" s="88">
        <f t="shared" si="2"/>
        <v>0</v>
      </c>
      <c r="T8" s="85"/>
    </row>
    <row r="9" spans="2:20" ht="15" customHeight="1" x14ac:dyDescent="0.3">
      <c r="B9" s="54" t="s">
        <v>123</v>
      </c>
      <c r="C9" s="55">
        <f>+IF((SUMIFS('Procjena rizika i ranjivosti'!$E$6:$E$10,'Procjena rizika i ranjivosti'!$E$6:$E$10,1,'Procjena rizika i ranjivosti'!$B$6:$B$10,Izračuni!C3))=0,"",SUMIFS('Procjena rizika i ranjivosti'!$E$6:$E$10,'Procjena rizika i ranjivosti'!$E$6:$E$10,1,'Procjena rizika i ranjivosti'!$B$6:$B$10,Izračuni!C3))</f>
        <v>2</v>
      </c>
      <c r="D9" s="55" t="str">
        <f>+IF((SUMIFS('Procjena rizika i ranjivosti'!$E$6:$E$10,'Procjena rizika i ranjivosti'!$E$6:$E$10,1,'Procjena rizika i ranjivosti'!$B$6:$B$10,Izračuni!D3))=0,"",SUMIFS('Procjena rizika i ranjivosti'!$E$6:$E$10,'Procjena rizika i ranjivosti'!$E$6:$E$10,1,'Procjena rizika i ranjivosti'!$B$6:$B$10,Izračuni!D3))</f>
        <v/>
      </c>
      <c r="E9" s="55">
        <f>+IF((SUMIFS('Procjena rizika i ranjivosti'!$E$6:$E$10,'Procjena rizika i ranjivosti'!$E$6:$E$10,1,'Procjena rizika i ranjivosti'!$B$6:$B$10,Izračuni!E3))=0,"",SUMIFS('Procjena rizika i ranjivosti'!$E$6:$E$10,'Procjena rizika i ranjivosti'!$E$6:$E$10,1,'Procjena rizika i ranjivosti'!$B$6:$B$10,Izračuni!E3))</f>
        <v>3</v>
      </c>
      <c r="F9" s="55" t="str">
        <f>+IF((SUMIFS('Procjena rizika i ranjivosti'!$E$6:$E$10,'Procjena rizika i ranjivosti'!$E$6:$E$10,1,'Procjena rizika i ranjivosti'!$B$6:$B$10,Izračuni!F3))=0,"",SUMIFS('Procjena rizika i ranjivosti'!$E$6:$E$10,'Procjena rizika i ranjivosti'!$E$6:$E$10,1,'Procjena rizika i ranjivosti'!$B$6:$B$10,Izračuni!F3))</f>
        <v/>
      </c>
      <c r="G9" s="55" t="str">
        <f>+IF((SUMIFS('Procjena rizika i ranjivosti'!$E$6:$E$10,'Procjena rizika i ranjivosti'!$E$6:$E$10,1,'Procjena rizika i ranjivosti'!$B$6:$B$10,Izračuni!G3))=0,"",SUMIFS('Procjena rizika i ranjivosti'!$E$6:$E$10,'Procjena rizika i ranjivosti'!$E$6:$E$10,1,'Procjena rizika i ranjivosti'!$B$6:$B$10,Izračuni!G3))</f>
        <v/>
      </c>
      <c r="H9" s="55" t="str">
        <f>+IF((SUMIFS('Procjena rizika i ranjivosti'!$E$6:$E$10,'Procjena rizika i ranjivosti'!$E$6:$E$10,1,'Procjena rizika i ranjivosti'!$B$6:$B$10,Izračuni!H3))=0,"",SUMIFS('Procjena rizika i ranjivosti'!$E$6:$E$10,'Procjena rizika i ranjivosti'!$E$6:$E$10,1,'Procjena rizika i ranjivosti'!$B$6:$B$10,Izračuni!H3))</f>
        <v/>
      </c>
      <c r="I9" s="55">
        <f t="shared" si="1"/>
        <v>5</v>
      </c>
      <c r="J9" s="55">
        <f>5-I9-K9</f>
        <v>0</v>
      </c>
      <c r="K9" s="55">
        <f t="shared" si="3"/>
        <v>0</v>
      </c>
      <c r="L9" s="86" t="str">
        <f t="shared" si="0"/>
        <v>Procjena rizika i ranjivosti</v>
      </c>
      <c r="M9" s="88">
        <f>+IF((SUMIFS('Procjena rizika i ranjivosti'!$E$6:$E$10,'Procjena rizika i ranjivosti'!$E$6:$E$10,3,'Procjena rizika i ranjivosti'!$B$6:$B$10,Izračuni!M3))=0,0,SUMIFS('Procjena rizika i ranjivosti'!$E$6:$E$10,'Procjena rizika i ranjivosti'!$E$6:$E$10,3,'Procjena rizika i ranjivosti'!$B$6:$B$10,Izračuni!M3))/3</f>
        <v>0</v>
      </c>
      <c r="N9" s="88">
        <f>+IF((SUMIFS('Procjena rizika i ranjivosti'!$E$6:$E$10,'Procjena rizika i ranjivosti'!$E$6:$E$10,3,'Procjena rizika i ranjivosti'!$B$6:$B$10,Izračuni!N3))=0,0,SUMIFS('Procjena rizika i ranjivosti'!$E$6:$E$10,'Procjena rizika i ranjivosti'!$E$6:$E$10,3,'Procjena rizika i ranjivosti'!$B$6:$B$10,Izračuni!N3))/3</f>
        <v>0</v>
      </c>
      <c r="O9" s="88">
        <f>+IF((SUMIFS('Procjena rizika i ranjivosti'!$E$6:$E$10,'Procjena rizika i ranjivosti'!$E$6:$E$10,3,'Procjena rizika i ranjivosti'!$B$6:$B$10,Izračuni!O3))=0,0,SUMIFS('Procjena rizika i ranjivosti'!$E$6:$E$10,'Procjena rizika i ranjivosti'!$E$6:$E$10,3,'Procjena rizika i ranjivosti'!$B$6:$B$10,Izračuni!O3))/3</f>
        <v>0</v>
      </c>
      <c r="P9" s="88">
        <f>+IF((SUMIFS('Procjena rizika i ranjivosti'!$E$6:$E$10,'Procjena rizika i ranjivosti'!$E$6:$E$10,3,'Procjena rizika i ranjivosti'!$B$6:$B$10,Izračuni!P3))=0,0,SUMIFS('Procjena rizika i ranjivosti'!$E$6:$E$10,'Procjena rizika i ranjivosti'!$E$6:$E$10,3,'Procjena rizika i ranjivosti'!$B$6:$B$10,Izračuni!P3))/3</f>
        <v>0</v>
      </c>
      <c r="Q9" s="88">
        <f>+IF((SUMIFS('Procjena rizika i ranjivosti'!$E$6:$E$10,'Procjena rizika i ranjivosti'!$E$6:$E$10,3,'Procjena rizika i ranjivosti'!$B$6:$B$10,Izračuni!Q3))=0,0,SUMIFS('Procjena rizika i ranjivosti'!$E$6:$E$10,'Procjena rizika i ranjivosti'!$E$6:$E$10,3,'Procjena rizika i ranjivosti'!$B$6:$B$10,Izračuni!Q3))/3</f>
        <v>0</v>
      </c>
      <c r="R9" s="88">
        <f>+IF((SUMIFS('Procjena rizika i ranjivosti'!$E$6:$E$10,'Procjena rizika i ranjivosti'!$E$6:$E$10,3,'Procjena rizika i ranjivosti'!$B$6:$B$10,Izračuni!R3))=0,0,SUMIFS('Procjena rizika i ranjivosti'!$E$6:$E$10,'Procjena rizika i ranjivosti'!$E$6:$E$10,3,'Procjena rizika i ranjivosti'!$B$6:$B$10,Izračuni!R3))/3</f>
        <v>0</v>
      </c>
      <c r="S9" s="88">
        <f t="shared" si="2"/>
        <v>0</v>
      </c>
      <c r="T9" s="85"/>
    </row>
    <row r="10" spans="2:20" ht="15" customHeight="1" x14ac:dyDescent="0.3">
      <c r="B10" s="54" t="s">
        <v>57</v>
      </c>
      <c r="C10" s="55">
        <f>+IF((SUMIFS('Akcijski plan'!$E$6:$E$13,'Akcijski plan'!$E$6:$E$13,1,'Akcijski plan'!$B$6:$B$13,Izračuni!C3))=0,"",SUMIFS('Akcijski plan'!$E$6:$E$13,'Akcijski plan'!$E$6:$E$13,1,'Akcijski plan'!$B$6:$B$13,Izračuni!C3))</f>
        <v>1</v>
      </c>
      <c r="D10" s="55">
        <f>+IF((SUMIFS('Akcijski plan'!$E$6:$E$13,'Akcijski plan'!$E$6:$E$13,1,'Akcijski plan'!$B$6:$B$13,Izračuni!D3))=0,"",SUMIFS('Akcijski plan'!$E$6:$E$13,'Akcijski plan'!$E$6:$E$13,1,'Akcijski plan'!$B$6:$B$13,Izračuni!D3))</f>
        <v>1</v>
      </c>
      <c r="E10" s="55">
        <f>+IF((SUMIFS('Akcijski plan'!$E$6:$E$13,'Akcijski plan'!$E$6:$E$13,1,'Akcijski plan'!$B$6:$B$13,Izračuni!E3))=0,"",SUMIFS('Akcijski plan'!$E$6:$E$13,'Akcijski plan'!$E$6:$E$13,1,'Akcijski plan'!$B$6:$B$13,Izračuni!E3))</f>
        <v>3</v>
      </c>
      <c r="F10" s="55">
        <f>+IF((SUMIFS('Akcijski plan'!$E$6:$E$13,'Akcijski plan'!$E$6:$E$13,1,'Akcijski plan'!$B$6:$B$13,Izračuni!F3))=0,"",SUMIFS('Akcijski plan'!$E$6:$E$13,'Akcijski plan'!$E$6:$E$13,1,'Akcijski plan'!$B$6:$B$13,Izračuni!F3))</f>
        <v>2</v>
      </c>
      <c r="G10" s="55">
        <f>+IF((SUMIFS('Akcijski plan'!$E$6:$E$13,'Akcijski plan'!$E$6:$E$13,1,'Akcijski plan'!$B$6:$B$13,Izračuni!G3))=0,"",SUMIFS('Akcijski plan'!$E$6:$E$13,'Akcijski plan'!$E$6:$E$13,1,'Akcijski plan'!$B$6:$B$13,Izračuni!G3))</f>
        <v>1</v>
      </c>
      <c r="H10" s="55" t="str">
        <f>+IF((SUMIFS('Akcijski plan'!$E$6:$E$13,'Akcijski plan'!$E$6:$E$13,1,'Akcijski plan'!$B$6:$B$13,Izračuni!H3))=0,"",SUMIFS('Akcijski plan'!$E$6:$E$13,'Akcijski plan'!$E$6:$E$13,1,'Akcijski plan'!$B$6:$B$13,Izračuni!H3))</f>
        <v/>
      </c>
      <c r="I10" s="55">
        <f>SUM(C10:H10)</f>
        <v>8</v>
      </c>
      <c r="J10" s="55">
        <f>8-I10-K10</f>
        <v>0</v>
      </c>
      <c r="K10" s="55">
        <f t="shared" si="3"/>
        <v>0</v>
      </c>
      <c r="L10" s="86" t="str">
        <f t="shared" si="0"/>
        <v>Akcijski plan</v>
      </c>
      <c r="M10" s="88">
        <f>+IF((SUMIFS('Akcijski plan'!$E$6:$E$13,'Akcijski plan'!$E$6:$E$13,3,'Akcijski plan'!$B$6:$B$13,Izračuni!M3))=0,0,SUMIFS('Akcijski plan'!$E$6:$E$13,'Akcijski plan'!$E$6:$E$13,3,'Akcijski plan'!$B$6:$B$13,Izračuni!M3))/3</f>
        <v>0</v>
      </c>
      <c r="N10" s="88">
        <f>+IF((SUMIFS('Akcijski plan'!$E$6:$E$13,'Akcijski plan'!$E$6:$E$13,3,'Akcijski plan'!$B$6:$B$13,Izračuni!N3))=0,0,SUMIFS('Akcijski plan'!$E$6:$E$13,'Akcijski plan'!$E$6:$E$13,3,'Akcijski plan'!$B$6:$B$13,Izračuni!N3))/3</f>
        <v>0</v>
      </c>
      <c r="O10" s="88">
        <f>+IF((SUMIFS('Akcijski plan'!$E$6:$E$13,'Akcijski plan'!$E$6:$E$13,3,'Akcijski plan'!$B$6:$B$13,Izračuni!O3))=0,0,SUMIFS('Akcijski plan'!$E$6:$E$13,'Akcijski plan'!$E$6:$E$13,3,'Akcijski plan'!$B$6:$B$13,Izračuni!O3))/3</f>
        <v>0</v>
      </c>
      <c r="P10" s="88">
        <f>+IF((SUMIFS('Akcijski plan'!$E$6:$E$13,'Akcijski plan'!$E$6:$E$13,3,'Akcijski plan'!$B$6:$B$13,Izračuni!P3))=0,0,SUMIFS('Akcijski plan'!$E$6:$E$13,'Akcijski plan'!$E$6:$E$13,3,'Akcijski plan'!$B$6:$B$13,Izračuni!P3))/3</f>
        <v>0</v>
      </c>
      <c r="Q10" s="88">
        <f>+IF((SUMIFS('Akcijski plan'!$E$6:$E$13,'Akcijski plan'!$E$6:$E$13,3,'Akcijski plan'!$B$6:$B$13,Izračuni!Q3))=0,0,SUMIFS('Akcijski plan'!$E$6:$E$13,'Akcijski plan'!$E$6:$E$13,3,'Akcijski plan'!$B$6:$B$13,Izračuni!Q3))/3</f>
        <v>0</v>
      </c>
      <c r="R10" s="88">
        <f>+IF((SUMIFS('Akcijski plan'!$E$6:$E$13,'Akcijski plan'!$E$6:$E$13,3,'Akcijski plan'!$B$6:$B$13,Izračuni!R3))=0,0,SUMIFS('Akcijski plan'!$E$6:$E$13,'Akcijski plan'!$E$6:$E$13,3,'Akcijski plan'!$B$6:$B$13,Izračuni!R3))/3</f>
        <v>0</v>
      </c>
      <c r="S10" s="88">
        <f t="shared" si="2"/>
        <v>0</v>
      </c>
      <c r="T10" s="85"/>
    </row>
    <row r="11" spans="2:20" ht="15" customHeight="1" x14ac:dyDescent="0.3">
      <c r="B11" s="54" t="s">
        <v>109</v>
      </c>
      <c r="C11" s="55">
        <f>+IF((SUMIFS(Implementacija!$E$6:$E$11,Implementacija!$E$6:$E$11,1,Implementacija!$B$6:$B$11,Izračuni!C3))=0,"",SUMIFS(Implementacija!$E$6:$E$11,Implementacija!$E$6:$E$11,1,Implementacija!$B$6:$B$11,Izračuni!C3))</f>
        <v>2</v>
      </c>
      <c r="D11" s="55">
        <f>+IF((SUMIFS(Implementacija!$E$6:$E$11,Implementacija!$E$6:$E$11,1,Implementacija!$B$6:$B$11,Izračuni!D3))=0,"",SUMIFS(Implementacija!$E$6:$E$11,Implementacija!$E$6:$E$11,1,Implementacija!$B$6:$B$11,Izračuni!D3))</f>
        <v>1</v>
      </c>
      <c r="E11" s="55">
        <f>+IF((SUMIFS(Implementacija!$E$6:$E$11,Implementacija!$E$6:$E$11,1,Implementacija!$B$6:$B$11,Izračuni!E3))=0,"",SUMIFS(Implementacija!$E$6:$E$11,Implementacija!$E$6:$E$11,1,Implementacija!$B$6:$B$11,Izračuni!E3))</f>
        <v>2</v>
      </c>
      <c r="F11" s="55" t="str">
        <f>+IF((SUMIFS(Implementacija!$E$6:$E$11,Implementacija!$E$6:$E$11,1,Implementacija!$B$6:$B$11,Izračuni!F3))=0,"",SUMIFS(Implementacija!$E$6:$E$11,Implementacija!$E$6:$E$11,1,Implementacija!$B$6:$B$11,Izračuni!F3))</f>
        <v/>
      </c>
      <c r="G11" s="55" t="str">
        <f>+IF((SUMIFS(Implementacija!$E$6:$E$11,Implementacija!$E$6:$E$11,1,Implementacija!$B$6:$B$11,Izračuni!G3))=0,"",SUMIFS(Implementacija!$E$6:$E$11,Implementacija!$E$6:$E$11,1,Implementacija!$B$6:$B$11,Izračuni!G3))</f>
        <v/>
      </c>
      <c r="H11" s="55">
        <f>+IF((SUMIFS(Implementacija!$E$6:$E$11,Implementacija!$E$6:$E$11,1,Implementacija!$B$6:$B$11,Izračuni!H3))=0,"",SUMIFS(Implementacija!$E$6:$E$11,Implementacija!$E$6:$E$11,1,Implementacija!$B$6:$B$11,Izračuni!H3))</f>
        <v>1</v>
      </c>
      <c r="I11" s="55">
        <f t="shared" si="1"/>
        <v>6</v>
      </c>
      <c r="J11" s="55">
        <f>6-I11-K11</f>
        <v>0</v>
      </c>
      <c r="K11" s="55">
        <f t="shared" si="3"/>
        <v>0</v>
      </c>
      <c r="L11" s="86" t="str">
        <f t="shared" si="0"/>
        <v>Implementacija SECAP-a</v>
      </c>
      <c r="M11" s="88">
        <f>+IF((SUMIFS(Implementacija!$E$6:$E$11,Implementacija!$E$6:$E$11,3,Implementacija!$B$6:$B$11,Izračuni!M3))=0,0,SUMIFS(Implementacija!$E$6:$E$11,Implementacija!$E$6:$E$11,3,Implementacija!$B$6:$B$11,Izračuni!M3))/3</f>
        <v>0</v>
      </c>
      <c r="N11" s="88">
        <f>+IF((SUMIFS(Implementacija!$E$6:$E$11,Implementacija!$E$6:$E$11,3,Implementacija!$B$6:$B$11,Izračuni!N3))=0,0,SUMIFS(Implementacija!$E$6:$E$11,Implementacija!$E$6:$E$11,3,Implementacija!$B$6:$B$11,Izračuni!N3))/3</f>
        <v>0</v>
      </c>
      <c r="O11" s="88">
        <f>+IF((SUMIFS(Implementacija!$E$6:$E$11,Implementacija!$E$6:$E$11,3,Implementacija!$B$6:$B$11,Izračuni!O3))=0,0,SUMIFS(Implementacija!$E$6:$E$11,Implementacija!$E$6:$E$11,3,Implementacija!$B$6:$B$11,Izračuni!O3))/3</f>
        <v>0</v>
      </c>
      <c r="P11" s="88">
        <f>+IF((SUMIFS(Implementacija!$E$6:$E$11,Implementacija!$E$6:$E$11,3,Implementacija!$B$6:$B$11,Izračuni!P3))=0,0,SUMIFS(Implementacija!$E$6:$E$11,Implementacija!$E$6:$E$11,3,Implementacija!$B$6:$B$11,Izračuni!P3))/3</f>
        <v>0</v>
      </c>
      <c r="Q11" s="88">
        <f>+IF((SUMIFS(Implementacija!$E$6:$E$11,Implementacija!$E$6:$E$11,3,Implementacija!$B$6:$B$11,Izračuni!Q3))=0,0,SUMIFS(Implementacija!$E$6:$E$11,Implementacija!$E$6:$E$11,3,Implementacija!$B$6:$B$11,Izračuni!Q3))/3</f>
        <v>0</v>
      </c>
      <c r="R11" s="88">
        <f>+IF((SUMIFS(Implementacija!$E$6:$E$11,Implementacija!$E$6:$E$11,3,Implementacija!$B$6:$B$11,Izračuni!R3))=0,0,SUMIFS(Implementacija!$E$6:$E$11,Implementacija!$E$6:$E$11,3,Implementacija!$B$6:$B$11,Izračuni!R3))/3</f>
        <v>0</v>
      </c>
      <c r="S11" s="88">
        <f t="shared" si="2"/>
        <v>0</v>
      </c>
      <c r="T11" s="85"/>
    </row>
    <row r="12" spans="2:20" x14ac:dyDescent="0.3">
      <c r="B12" s="54" t="s">
        <v>110</v>
      </c>
      <c r="C12" s="55" t="str">
        <f>+IF((SUMIFS('Višerazinsko upravljanje'!$E$6:$E$10,'Višerazinsko upravljanje'!$E$6:$E$10,1,'Višerazinsko upravljanje'!$B$6:$B$10,Izračuni!C3))=0,"",SUMIFS('Višerazinsko upravljanje'!$E$6:$E$10,'Višerazinsko upravljanje'!$E$6:$E$10,1,'Višerazinsko upravljanje'!$B$6:$B$10,Izračuni!C3))</f>
        <v/>
      </c>
      <c r="D12" s="55">
        <f>+IF((SUMIFS('Višerazinsko upravljanje'!$E$6:$E$10,'Višerazinsko upravljanje'!$E$6:$E$10,1,'Višerazinsko upravljanje'!$B$6:$B$10,Izračuni!D3))=0,"",SUMIFS('Višerazinsko upravljanje'!$E$6:$E$10,'Višerazinsko upravljanje'!$E$6:$E$10,1,'Višerazinsko upravljanje'!$B$6:$B$10,Izračuni!D3))</f>
        <v>5</v>
      </c>
      <c r="E12" s="55" t="str">
        <f>+IF((SUMIFS('Višerazinsko upravljanje'!$E$6:$E$10,'Višerazinsko upravljanje'!$E$6:$E$10,1,'Višerazinsko upravljanje'!$B$6:$B$10,Izračuni!E3))=0,"",SUMIFS('Višerazinsko upravljanje'!$E$6:$E$10,'Višerazinsko upravljanje'!$E$6:$E$10,1,'Višerazinsko upravljanje'!$B$6:$B$10,Izračuni!E3))</f>
        <v/>
      </c>
      <c r="F12" s="55" t="str">
        <f>+IF((SUMIFS('Višerazinsko upravljanje'!$E$6:$E$10,'Višerazinsko upravljanje'!$E$6:$E$10,1,'Višerazinsko upravljanje'!$B$6:$B$10,Izračuni!F3))=0,"",SUMIFS('Višerazinsko upravljanje'!$E$6:$E$10,'Višerazinsko upravljanje'!$E$6:$E$10,1,'Višerazinsko upravljanje'!$B$6:$B$10,Izračuni!F3))</f>
        <v/>
      </c>
      <c r="G12" s="55" t="str">
        <f>+IF((SUMIFS('Višerazinsko upravljanje'!$E$6:$E$10,'Višerazinsko upravljanje'!$E$6:$E$10,1,'Višerazinsko upravljanje'!$B$6:$B$10,Izračuni!G3))=0,"",SUMIFS('Višerazinsko upravljanje'!$E$6:$E$10,'Višerazinsko upravljanje'!$E$6:$E$10,1,'Višerazinsko upravljanje'!$B$6:$B$10,Izračuni!G3))</f>
        <v/>
      </c>
      <c r="H12" s="55" t="str">
        <f>+IF((SUMIFS('Višerazinsko upravljanje'!$E$6:$E$10,'Višerazinsko upravljanje'!$E$6:$E$10,1,'Višerazinsko upravljanje'!$B$6:$B$10,Izračuni!H3))=0,"",SUMIFS('Višerazinsko upravljanje'!$E$6:$E$10,'Višerazinsko upravljanje'!$E$6:$E$10,1,'Višerazinsko upravljanje'!$B$6:$B$10,Izračuni!H3))</f>
        <v/>
      </c>
      <c r="I12" s="55">
        <f t="shared" si="1"/>
        <v>5</v>
      </c>
      <c r="J12" s="55">
        <f>5-I12-K12</f>
        <v>0</v>
      </c>
      <c r="K12" s="55">
        <f t="shared" si="3"/>
        <v>0</v>
      </c>
      <c r="L12" s="86" t="str">
        <f t="shared" si="0"/>
        <v>Višerazinsko upravljanje</v>
      </c>
      <c r="M12" s="88">
        <f>+IF((SUMIFS('Višerazinsko upravljanje'!$E$6:$E$10,'Višerazinsko upravljanje'!$E$6:$E$10,3,'Višerazinsko upravljanje'!$B$6:$B$10,Izračuni!M3))=0,0,SUMIFS('Višerazinsko upravljanje'!$E$6:$E$10,'Višerazinsko upravljanje'!$E$6:$E$10,3,'Višerazinsko upravljanje'!$B$6:$B$10,Izračuni!M3))/3</f>
        <v>0</v>
      </c>
      <c r="N12" s="88">
        <f>+IF((SUMIFS('Višerazinsko upravljanje'!$E$6:$E$10,'Višerazinsko upravljanje'!$E$6:$E$10,3,'Višerazinsko upravljanje'!$B$6:$B$10,Izračuni!N3))=0,0,SUMIFS('Višerazinsko upravljanje'!$E$6:$E$10,'Višerazinsko upravljanje'!$E$6:$E$10,3,'Višerazinsko upravljanje'!$B$6:$B$10,Izračuni!N3))/3</f>
        <v>0</v>
      </c>
      <c r="O12" s="88">
        <f>+IF((SUMIFS('Višerazinsko upravljanje'!$E$6:$E$10,'Višerazinsko upravljanje'!$E$6:$E$10,3,'Višerazinsko upravljanje'!$B$6:$B$10,Izračuni!O3))=0,0,SUMIFS('Višerazinsko upravljanje'!$E$6:$E$10,'Višerazinsko upravljanje'!$E$6:$E$10,3,'Višerazinsko upravljanje'!$B$6:$B$10,Izračuni!O3))/3</f>
        <v>0</v>
      </c>
      <c r="P12" s="88">
        <f>+IF((SUMIFS('Višerazinsko upravljanje'!$E$6:$E$10,'Višerazinsko upravljanje'!$E$6:$E$10,3,'Višerazinsko upravljanje'!$B$6:$B$10,Izračuni!P3))=0,0,SUMIFS('Višerazinsko upravljanje'!$E$6:$E$10,'Višerazinsko upravljanje'!$E$6:$E$10,3,'Višerazinsko upravljanje'!$B$6:$B$10,Izračuni!P3))/3</f>
        <v>0</v>
      </c>
      <c r="Q12" s="88">
        <f>+IF((SUMIFS('Višerazinsko upravljanje'!$E$6:$E$10,'Višerazinsko upravljanje'!$E$6:$E$10,3,'Višerazinsko upravljanje'!$B$6:$B$10,Izračuni!Q3))=0,0,SUMIFS('Višerazinsko upravljanje'!$E$6:$E$10,'Višerazinsko upravljanje'!$E$6:$E$10,3,'Višerazinsko upravljanje'!$B$6:$B$10,Izračuni!Q3))/3</f>
        <v>0</v>
      </c>
      <c r="R12" s="88">
        <f>+IF((SUMIFS('Višerazinsko upravljanje'!$E$6:$E$10,'Višerazinsko upravljanje'!$E$6:$E$10,3,'Višerazinsko upravljanje'!$B$6:$B$10,Izračuni!R3))=0,0,SUMIFS('Višerazinsko upravljanje'!$E$6:$E$10,'Višerazinsko upravljanje'!$E$6:$E$10,3,'Višerazinsko upravljanje'!$B$6:$B$10,Izračuni!R3))/3</f>
        <v>0</v>
      </c>
      <c r="S12" s="88">
        <f t="shared" si="2"/>
        <v>0</v>
      </c>
      <c r="T12" s="85"/>
    </row>
    <row r="13" spans="2:20" x14ac:dyDescent="0.3">
      <c r="B13" s="54" t="s">
        <v>78</v>
      </c>
      <c r="C13" s="55">
        <f>+IF((SUMIFS('Energetsko siromaštvo'!$E$6:$E$10,'Energetsko siromaštvo'!$E$6:$E$10,1,'Energetsko siromaštvo'!$B$6:$B$10,Izračuni!C3))=0,"",SUMIFS('Energetsko siromaštvo'!$E$6:$E$10,'Energetsko siromaštvo'!$E$6:$E$10,1,'Energetsko siromaštvo'!$B$6:$B$10,Izračuni!C3))</f>
        <v>4</v>
      </c>
      <c r="D13" s="55" t="str">
        <f>+IF((SUMIFS('Energetsko siromaštvo'!$E$6:$E$10,'Energetsko siromaštvo'!$E$6:$E$10,1,'Energetsko siromaštvo'!$B$6:$B$10,Izračuni!D3))=0,"",SUMIFS('Energetsko siromaštvo'!$E$6:$E$10,'Energetsko siromaštvo'!$E$6:$E$10,1,'Energetsko siromaštvo'!$B$6:$B$10,Izračuni!D3))</f>
        <v/>
      </c>
      <c r="E13" s="55">
        <f>+IF((SUMIFS('Energetsko siromaštvo'!$E$6:$E$10,'Energetsko siromaštvo'!$E$6:$E$10,1,'Energetsko siromaštvo'!$B$6:$B$10,Izračuni!E3))=0,"",SUMIFS('Energetsko siromaštvo'!$E$6:$E$10,'Energetsko siromaštvo'!$E$6:$E$10,1,'Energetsko siromaštvo'!$B$6:$B$10,Izračuni!E3))</f>
        <v>1</v>
      </c>
      <c r="F13" s="55" t="str">
        <f>+IF((SUMIFS('Energetsko siromaštvo'!$E$6:$E$10,'Energetsko siromaštvo'!$E$6:$E$10,1,'Energetsko siromaštvo'!$B$6:$B$10,Izračuni!F3))=0,"",SUMIFS('Energetsko siromaštvo'!$E$6:$E$10,'Energetsko siromaštvo'!$E$6:$E$10,1,'Energetsko siromaštvo'!$B$6:$B$10,Izračuni!F3))</f>
        <v/>
      </c>
      <c r="G13" s="55" t="str">
        <f>+IF((SUMIFS('Energetsko siromaštvo'!$E$6:$E$10,'Energetsko siromaštvo'!$E$6:$E$10,1,'Energetsko siromaštvo'!$B$6:$B$10,Izračuni!G3))=0,"",SUMIFS('Energetsko siromaštvo'!$E$6:$E$10,'Energetsko siromaštvo'!$E$6:$E$10,1,'Energetsko siromaštvo'!$B$6:$B$10,Izračuni!G3))</f>
        <v/>
      </c>
      <c r="H13" s="55" t="str">
        <f>+IF((SUMIFS('Energetsko siromaštvo'!$E$6:$E$10,'Energetsko siromaštvo'!$E$6:$E$10,1,'Energetsko siromaštvo'!$B$6:$B$10,Izračuni!H3))=0,"",SUMIFS('Energetsko siromaštvo'!$E$6:$E$10,'Energetsko siromaštvo'!$E$6:$E$10,1,'Energetsko siromaštvo'!$B$6:$B$10,Izračuni!H3))</f>
        <v/>
      </c>
      <c r="I13" s="55">
        <f t="shared" si="1"/>
        <v>5</v>
      </c>
      <c r="J13" s="55">
        <f>5-I13-K13</f>
        <v>0</v>
      </c>
      <c r="K13" s="55">
        <f t="shared" si="3"/>
        <v>0</v>
      </c>
      <c r="L13" s="86" t="str">
        <f t="shared" si="0"/>
        <v>Energetsko siromaštvo</v>
      </c>
      <c r="M13" s="88">
        <f>+IF((SUMIFS('Energetsko siromaštvo'!$E$6:$E$10,'Energetsko siromaštvo'!$E$6:$E$10,3,'Energetsko siromaštvo'!$B$6:$B$10,Izračuni!M3))=0,0,SUMIFS('Energetsko siromaštvo'!$E$6:$E$10,'Energetsko siromaštvo'!$E$6:$E$10,3,'Energetsko siromaštvo'!$B$6:$B$10,Izračuni!M3))/3</f>
        <v>0</v>
      </c>
      <c r="N13" s="88">
        <f>+IF((SUMIFS('Energetsko siromaštvo'!$E$6:$E$10,'Energetsko siromaštvo'!$E$6:$E$10,3,'Energetsko siromaštvo'!$B$6:$B$10,Izračuni!N3))=0,0,SUMIFS('Energetsko siromaštvo'!$E$6:$E$10,'Energetsko siromaštvo'!$E$6:$E$10,3,'Energetsko siromaštvo'!$B$6:$B$10,Izračuni!N3))/3</f>
        <v>0</v>
      </c>
      <c r="O13" s="88">
        <f>+IF((SUMIFS('Energetsko siromaštvo'!$E$6:$E$10,'Energetsko siromaštvo'!$E$6:$E$10,3,'Energetsko siromaštvo'!$B$6:$B$10,Izračuni!O3))=0,0,SUMIFS('Energetsko siromaštvo'!$E$6:$E$10,'Energetsko siromaštvo'!$E$6:$E$10,3,'Energetsko siromaštvo'!$B$6:$B$10,Izračuni!O3))/3</f>
        <v>0</v>
      </c>
      <c r="P13" s="88">
        <f>+IF((SUMIFS('Energetsko siromaštvo'!$E$6:$E$10,'Energetsko siromaštvo'!$E$6:$E$10,3,'Energetsko siromaštvo'!$B$6:$B$10,Izračuni!P3))=0,0,SUMIFS('Energetsko siromaštvo'!$E$6:$E$10,'Energetsko siromaštvo'!$E$6:$E$10,3,'Energetsko siromaštvo'!$B$6:$B$10,Izračuni!P3))/3</f>
        <v>0</v>
      </c>
      <c r="Q13" s="88">
        <f>+IF((SUMIFS('Energetsko siromaštvo'!$E$6:$E$10,'Energetsko siromaštvo'!$E$6:$E$10,3,'Energetsko siromaštvo'!$B$6:$B$10,Izračuni!Q3))=0,0,SUMIFS('Energetsko siromaštvo'!$E$6:$E$10,'Energetsko siromaštvo'!$E$6:$E$10,3,'Energetsko siromaštvo'!$B$6:$B$10,Izračuni!Q3))/3</f>
        <v>0</v>
      </c>
      <c r="R13" s="88">
        <f>+IF((SUMIFS('Energetsko siromaštvo'!$E$6:$E$10,'Energetsko siromaštvo'!$E$6:$E$10,3,'Energetsko siromaštvo'!$B$6:$B$10,Izračuni!R3))=0,0,SUMIFS('Energetsko siromaštvo'!$E$6:$E$10,'Energetsko siromaštvo'!$E$6:$E$10,3,'Energetsko siromaštvo'!$B$6:$B$10,Izračuni!R3))/3</f>
        <v>0</v>
      </c>
      <c r="S13" s="88">
        <f t="shared" si="2"/>
        <v>0</v>
      </c>
      <c r="T13" s="85"/>
    </row>
    <row r="14" spans="2:20" x14ac:dyDescent="0.3">
      <c r="B14" s="54" t="s">
        <v>84</v>
      </c>
      <c r="C14" s="55">
        <f>+IF((SUMIFS('Pravedna tranzicija'!$E$6:$E$8,'Pravedna tranzicija'!$E$6:$E$8,1,'Pravedna tranzicija'!$B$6:$B$8,Izračuni!C3))=0,"",SUMIFS('Pravedna tranzicija'!$E$6:$E$8,'Pravedna tranzicija'!$E$6:$E$8,1,'Pravedna tranzicija'!$B$6:$B$8,Izračuni!C3))</f>
        <v>1</v>
      </c>
      <c r="D14" s="55" t="str">
        <f>+IF((SUMIFS('Pravedna tranzicija'!$E$6:$E$8,'Pravedna tranzicija'!$E$6:$E$8,1,'Pravedna tranzicija'!$B$6:$B$8,Izračuni!D3))=0,"",SUMIFS('Pravedna tranzicija'!$E$6:$E$8,'Pravedna tranzicija'!$E$6:$E$8,1,'Pravedna tranzicija'!$B$6:$B$8,Izračuni!D3))</f>
        <v/>
      </c>
      <c r="E14" s="55" t="str">
        <f>+IF((SUMIFS('Pravedna tranzicija'!$E$6:$E$8,'Pravedna tranzicija'!$E$6:$E$8,1,'Pravedna tranzicija'!$B$6:$B$8,Izračuni!E3))=0,"",SUMIFS('Pravedna tranzicija'!$E$6:$E$8,'Pravedna tranzicija'!$E$6:$E$8,1,'Pravedna tranzicija'!$B$6:$B$8,Izračuni!E3))</f>
        <v/>
      </c>
      <c r="F14" s="55" t="str">
        <f>+IF((SUMIFS('Pravedna tranzicija'!$E$6:$E$8,'Pravedna tranzicija'!$E$6:$E$8,1,'Pravedna tranzicija'!$B$6:$B$8,Izračuni!F3))=0,"",SUMIFS('Pravedna tranzicija'!$E$6:$E$8,'Pravedna tranzicija'!$E$6:$E$8,1,'Pravedna tranzicija'!$B$6:$B$8,Izračuni!F3))</f>
        <v/>
      </c>
      <c r="G14" s="55">
        <f>+IF((SUMIFS('Pravedna tranzicija'!$E$6:$E$8,'Pravedna tranzicija'!$E$6:$E$8,1,'Pravedna tranzicija'!$B$6:$B$8,Izračuni!G3))=0,"",SUMIFS('Pravedna tranzicija'!$E$6:$E$8,'Pravedna tranzicija'!$E$6:$E$8,1,'Pravedna tranzicija'!$B$6:$B$8,Izračuni!G3))</f>
        <v>2</v>
      </c>
      <c r="H14" s="55" t="str">
        <f>+IF((SUMIFS('Pravedna tranzicija'!$E$6:$E$8,'Pravedna tranzicija'!$E$6:$E$8,1,'Pravedna tranzicija'!$B$6:$B$8,Izračuni!H3))=0,"",SUMIFS('Pravedna tranzicija'!$E$6:$E$8,'Pravedna tranzicija'!$E$6:$E$8,1,'Pravedna tranzicija'!$B$6:$B$8,Izračuni!H3))</f>
        <v/>
      </c>
      <c r="I14" s="55">
        <f t="shared" si="1"/>
        <v>3</v>
      </c>
      <c r="J14" s="55">
        <f>3-I14-K14</f>
        <v>0</v>
      </c>
      <c r="K14" s="55">
        <f t="shared" si="3"/>
        <v>0</v>
      </c>
      <c r="L14" s="86" t="str">
        <f t="shared" si="0"/>
        <v>Pravedna tranzicija</v>
      </c>
      <c r="M14" s="88">
        <f>+IF((SUMIFS('Pravedna tranzicija'!$E$6:$E$8,'Pravedna tranzicija'!$E$6:$E$8,3,'Pravedna tranzicija'!$B$6:$B$8,Izračuni!M3))=0,0,SUMIFS('Pravedna tranzicija'!$E$6:$E$8,'Pravedna tranzicija'!$E$6:$E$8,3,'Pravedna tranzicija'!$B$6:$B$8,Izračuni!M3))/3</f>
        <v>0</v>
      </c>
      <c r="N14" s="88">
        <f>+IF((SUMIFS('Pravedna tranzicija'!$E$6:$E$8,'Pravedna tranzicija'!$E$6:$E$8,3,'Pravedna tranzicija'!$B$6:$B$8,Izračuni!N3))=0,0,SUMIFS('Pravedna tranzicija'!$E$6:$E$8,'Pravedna tranzicija'!$E$6:$E$8,3,'Pravedna tranzicija'!$B$6:$B$8,Izračuni!N3))/3</f>
        <v>0</v>
      </c>
      <c r="O14" s="88">
        <f>+IF((SUMIFS('Pravedna tranzicija'!$E$6:$E$8,'Pravedna tranzicija'!$E$6:$E$8,3,'Pravedna tranzicija'!$B$6:$B$8,Izračuni!O3))=0,0,SUMIFS('Pravedna tranzicija'!$E$6:$E$8,'Pravedna tranzicija'!$E$6:$E$8,3,'Pravedna tranzicija'!$B$6:$B$8,Izračuni!O3))/3</f>
        <v>0</v>
      </c>
      <c r="P14" s="88">
        <f>+IF((SUMIFS('Pravedna tranzicija'!$E$6:$E$8,'Pravedna tranzicija'!$E$6:$E$8,3,'Pravedna tranzicija'!$B$6:$B$8,Izračuni!P3))=0,0,SUMIFS('Pravedna tranzicija'!$E$6:$E$8,'Pravedna tranzicija'!$E$6:$E$8,3,'Pravedna tranzicija'!$B$6:$B$8,Izračuni!P3))/3</f>
        <v>0</v>
      </c>
      <c r="Q14" s="88">
        <f>+IF((SUMIFS('Pravedna tranzicija'!$E$6:$E$8,'Pravedna tranzicija'!$E$6:$E$8,3,'Pravedna tranzicija'!$B$6:$B$8,Izračuni!Q3))=0,0,SUMIFS('Pravedna tranzicija'!$E$6:$E$8,'Pravedna tranzicija'!$E$6:$E$8,3,'Pravedna tranzicija'!$B$6:$B$8,Izračuni!Q3))/3</f>
        <v>0</v>
      </c>
      <c r="R14" s="88">
        <f>+IF((SUMIFS('Pravedna tranzicija'!$E$6:$E$8,'Pravedna tranzicija'!$E$6:$E$8,3,'Pravedna tranzicija'!$B$6:$B$8,Izračuni!R3))=0,0,SUMIFS('Pravedna tranzicija'!$E$6:$E$8,'Pravedna tranzicija'!$E$6:$E$8,3,'Pravedna tranzicija'!$B$6:$B$8,Izračuni!R3))/3</f>
        <v>0</v>
      </c>
      <c r="S14" s="88">
        <f t="shared" si="2"/>
        <v>0</v>
      </c>
      <c r="T14" s="85"/>
    </row>
    <row r="15" spans="2:20" x14ac:dyDescent="0.3">
      <c r="B15" s="54" t="s">
        <v>111</v>
      </c>
      <c r="C15" s="55">
        <f t="shared" ref="C15:H15" si="4">SUM(C4:C14)</f>
        <v>20</v>
      </c>
      <c r="D15" s="55">
        <f t="shared" si="4"/>
        <v>9</v>
      </c>
      <c r="E15" s="55">
        <f t="shared" si="4"/>
        <v>14</v>
      </c>
      <c r="F15" s="55">
        <f t="shared" si="4"/>
        <v>3</v>
      </c>
      <c r="G15" s="55">
        <f t="shared" si="4"/>
        <v>4</v>
      </c>
      <c r="H15" s="55">
        <f t="shared" si="4"/>
        <v>4</v>
      </c>
      <c r="I15" s="55">
        <f>SUM(I4:I14)</f>
        <v>54</v>
      </c>
      <c r="J15" s="55">
        <f>SUM(J4:J14)</f>
        <v>0</v>
      </c>
      <c r="K15" s="55">
        <f>SUM(K4:K14)</f>
        <v>0</v>
      </c>
      <c r="L15" s="86" t="str">
        <f t="shared" si="0"/>
        <v>UKUPNO</v>
      </c>
      <c r="M15" s="88">
        <f>SUM(M4:M14)</f>
        <v>0</v>
      </c>
      <c r="N15" s="88">
        <f t="shared" ref="N15:S15" si="5">SUM(N4:N14)</f>
        <v>0</v>
      </c>
      <c r="O15" s="88">
        <f>SUM(O4:O14)</f>
        <v>0</v>
      </c>
      <c r="P15" s="88">
        <f t="shared" si="5"/>
        <v>0</v>
      </c>
      <c r="Q15" s="88">
        <f t="shared" si="5"/>
        <v>0</v>
      </c>
      <c r="R15" s="88">
        <f t="shared" si="5"/>
        <v>0</v>
      </c>
      <c r="S15" s="88">
        <f t="shared" si="5"/>
        <v>0</v>
      </c>
      <c r="T15" s="85"/>
    </row>
    <row r="16" spans="2:20" x14ac:dyDescent="0.3">
      <c r="B16" s="54"/>
      <c r="C16" s="56">
        <f>6*C15/20</f>
        <v>6</v>
      </c>
      <c r="D16" s="56">
        <f>6*D15/9</f>
        <v>6</v>
      </c>
      <c r="E16" s="56">
        <f>6*E15/14</f>
        <v>6</v>
      </c>
      <c r="F16" s="56">
        <f>6*F15/3</f>
        <v>6</v>
      </c>
      <c r="G16" s="56">
        <f>6*G15/4</f>
        <v>6</v>
      </c>
      <c r="H16" s="56">
        <f>6*H15/4</f>
        <v>6</v>
      </c>
      <c r="I16" s="54">
        <f>SUM(C16:H16)</f>
        <v>36</v>
      </c>
      <c r="J16" s="54"/>
      <c r="K16" s="54"/>
      <c r="L16" s="86"/>
      <c r="M16" s="89">
        <f>6*M15/20</f>
        <v>0</v>
      </c>
      <c r="N16" s="89">
        <f>6*N15/9</f>
        <v>0</v>
      </c>
      <c r="O16" s="89">
        <f>6*O15/14</f>
        <v>0</v>
      </c>
      <c r="P16" s="89">
        <f>6*P15/3</f>
        <v>0</v>
      </c>
      <c r="Q16" s="89">
        <f>6*Q15/4</f>
        <v>0</v>
      </c>
      <c r="R16" s="89">
        <f>6*R15/4</f>
        <v>0</v>
      </c>
      <c r="S16" s="86"/>
    </row>
    <row r="17" spans="2:19" x14ac:dyDescent="0.3">
      <c r="C17" s="57"/>
      <c r="D17" s="57"/>
      <c r="E17" s="57"/>
      <c r="F17" s="57"/>
      <c r="G17" s="57"/>
      <c r="H17" s="57"/>
      <c r="L17" s="104">
        <f>1/K20</f>
        <v>0.5</v>
      </c>
      <c r="M17" s="90">
        <f>M16*L17</f>
        <v>0</v>
      </c>
      <c r="N17" s="90">
        <f>N16*L17</f>
        <v>0</v>
      </c>
      <c r="O17" s="90">
        <f>O16*L17</f>
        <v>0</v>
      </c>
      <c r="P17" s="90">
        <f>P16*L17</f>
        <v>0</v>
      </c>
      <c r="Q17" s="90">
        <f>Q16*L17</f>
        <v>0</v>
      </c>
      <c r="R17" s="90">
        <f>R16*L17</f>
        <v>0</v>
      </c>
      <c r="S17" s="90"/>
    </row>
    <row r="18" spans="2:19" x14ac:dyDescent="0.3">
      <c r="B18" s="54"/>
      <c r="C18" s="54" t="s">
        <v>98</v>
      </c>
      <c r="D18" s="54" t="s">
        <v>93</v>
      </c>
      <c r="E18" s="54" t="s">
        <v>94</v>
      </c>
      <c r="F18" s="54" t="s">
        <v>95</v>
      </c>
    </row>
    <row r="19" spans="2:19" ht="58.2" thickBot="1" x14ac:dyDescent="0.35">
      <c r="B19" s="54" t="s">
        <v>101</v>
      </c>
      <c r="C19" s="56">
        <f>+C16+M17</f>
        <v>6</v>
      </c>
      <c r="D19" s="54">
        <f>+IF(AND(C19&gt;0,C19&lt;1),1,MROUND(C19,1))</f>
        <v>6</v>
      </c>
      <c r="E19" s="58">
        <f>+IF(AND(D19&gt;=4,D19&lt;=6),D19,0)</f>
        <v>6</v>
      </c>
      <c r="F19" s="54">
        <f>+IF(AND(D19&gt;=1,D19&lt;=3),D19,0)</f>
        <v>0</v>
      </c>
      <c r="K19" s="105" t="s">
        <v>91</v>
      </c>
    </row>
    <row r="20" spans="2:19" ht="15" thickBot="1" x14ac:dyDescent="0.35">
      <c r="B20" s="54" t="s">
        <v>102</v>
      </c>
      <c r="C20" s="56">
        <f>+D16+N17</f>
        <v>6</v>
      </c>
      <c r="D20" s="54">
        <f t="shared" ref="D20:D24" si="6">+IF(AND(C20&gt;0,C20&lt;1),1,MROUND(C20,1))</f>
        <v>6</v>
      </c>
      <c r="E20" s="58">
        <f t="shared" ref="E20:E24" si="7">+IF(AND(D20&gt;=4,D20&lt;=6),D20,0)</f>
        <v>6</v>
      </c>
      <c r="F20" s="54">
        <f t="shared" ref="F20:F24" si="8">+IF(AND(D20&gt;=1,D20&lt;=3),D20,0)</f>
        <v>0</v>
      </c>
      <c r="K20" s="106">
        <v>2</v>
      </c>
    </row>
    <row r="21" spans="2:19" x14ac:dyDescent="0.3">
      <c r="B21" s="54" t="s">
        <v>103</v>
      </c>
      <c r="C21" s="56">
        <f>+E16+O17</f>
        <v>6</v>
      </c>
      <c r="D21" s="54">
        <f t="shared" si="6"/>
        <v>6</v>
      </c>
      <c r="E21" s="58">
        <f t="shared" si="7"/>
        <v>6</v>
      </c>
      <c r="F21" s="54">
        <f t="shared" si="8"/>
        <v>0</v>
      </c>
    </row>
    <row r="22" spans="2:19" x14ac:dyDescent="0.3">
      <c r="B22" s="54" t="s">
        <v>104</v>
      </c>
      <c r="C22" s="56">
        <f>+F16+P17</f>
        <v>6</v>
      </c>
      <c r="D22" s="54">
        <f t="shared" si="6"/>
        <v>6</v>
      </c>
      <c r="E22" s="58">
        <f t="shared" si="7"/>
        <v>6</v>
      </c>
      <c r="F22" s="54">
        <f t="shared" si="8"/>
        <v>0</v>
      </c>
    </row>
    <row r="23" spans="2:19" x14ac:dyDescent="0.3">
      <c r="B23" s="54" t="s">
        <v>105</v>
      </c>
      <c r="C23" s="56">
        <f>+G16+Q17</f>
        <v>6</v>
      </c>
      <c r="D23" s="54">
        <f t="shared" si="6"/>
        <v>6</v>
      </c>
      <c r="E23" s="58">
        <f t="shared" si="7"/>
        <v>6</v>
      </c>
      <c r="F23" s="54">
        <f t="shared" si="8"/>
        <v>0</v>
      </c>
    </row>
    <row r="24" spans="2:19" x14ac:dyDescent="0.3">
      <c r="B24" s="54" t="s">
        <v>106</v>
      </c>
      <c r="C24" s="56">
        <f>+H16+R17</f>
        <v>6</v>
      </c>
      <c r="D24" s="54">
        <f t="shared" si="6"/>
        <v>6</v>
      </c>
      <c r="E24" s="58">
        <f t="shared" si="7"/>
        <v>6</v>
      </c>
      <c r="F24" s="54">
        <f t="shared" si="8"/>
        <v>0</v>
      </c>
    </row>
    <row r="25" spans="2:19" x14ac:dyDescent="0.3"/>
    <row r="26" spans="2:19" x14ac:dyDescent="0.3">
      <c r="B26" s="158" t="s">
        <v>90</v>
      </c>
      <c r="C26" s="55" t="s">
        <v>27</v>
      </c>
      <c r="D26" s="55" t="s">
        <v>29</v>
      </c>
      <c r="E26" s="54" t="s">
        <v>28</v>
      </c>
    </row>
    <row r="27" spans="2:19" x14ac:dyDescent="0.3">
      <c r="B27" s="159"/>
      <c r="C27" s="55">
        <f>+I15</f>
        <v>54</v>
      </c>
      <c r="D27" s="55">
        <f>54-(C27+E27)</f>
        <v>0</v>
      </c>
      <c r="E27" s="54">
        <f>S15</f>
        <v>0</v>
      </c>
    </row>
    <row r="28" spans="2:19" x14ac:dyDescent="0.3"/>
    <row r="29" spans="2:19" ht="43.2" x14ac:dyDescent="0.3">
      <c r="B29" s="54" t="s">
        <v>20</v>
      </c>
      <c r="C29" s="54" t="s">
        <v>98</v>
      </c>
      <c r="D29" s="59" t="s">
        <v>96</v>
      </c>
      <c r="E29" s="82" t="s">
        <v>97</v>
      </c>
      <c r="F29" s="60" t="s">
        <v>94</v>
      </c>
      <c r="G29" s="61" t="s">
        <v>95</v>
      </c>
      <c r="H29" s="62" t="s">
        <v>99</v>
      </c>
      <c r="I29" s="63" t="s">
        <v>100</v>
      </c>
    </row>
    <row r="30" spans="2:19" x14ac:dyDescent="0.3">
      <c r="B30" s="54" t="s">
        <v>101</v>
      </c>
      <c r="C30" s="54">
        <f t="shared" ref="C30:C35" si="9">+D19</f>
        <v>6</v>
      </c>
      <c r="D30" s="54">
        <f>+IF(C30=6,C30,"")</f>
        <v>6</v>
      </c>
      <c r="E30" s="54" t="str">
        <f>+IF(C30=5,C30,"")</f>
        <v/>
      </c>
      <c r="F30" s="54" t="str">
        <f>+IF(C30=4,C30,"")</f>
        <v/>
      </c>
      <c r="G30" s="54" t="str">
        <f>+IF(C30=3,C30,"")</f>
        <v/>
      </c>
      <c r="H30" s="54" t="str">
        <f>+IF(C30=2,C30,"")</f>
        <v/>
      </c>
      <c r="I30" s="54" t="str">
        <f>+IF(C30=1,C30,"")</f>
        <v/>
      </c>
    </row>
    <row r="31" spans="2:19" x14ac:dyDescent="0.3">
      <c r="B31" s="54" t="s">
        <v>102</v>
      </c>
      <c r="C31" s="54">
        <f t="shared" si="9"/>
        <v>6</v>
      </c>
      <c r="D31" s="54">
        <f t="shared" ref="D31:D35" si="10">+IF(C31=6,C31,"")</f>
        <v>6</v>
      </c>
      <c r="E31" s="54" t="str">
        <f t="shared" ref="E31:E35" si="11">+IF(C31=5,C31,"")</f>
        <v/>
      </c>
      <c r="F31" s="54" t="str">
        <f t="shared" ref="F31:F35" si="12">+IF(C31=4,C31,"")</f>
        <v/>
      </c>
      <c r="G31" s="54" t="str">
        <f t="shared" ref="G31:G35" si="13">+IF(C31=3,C31,"")</f>
        <v/>
      </c>
      <c r="H31" s="54" t="str">
        <f t="shared" ref="H31:H35" si="14">+IF(C31=2,C31,"")</f>
        <v/>
      </c>
      <c r="I31" s="54" t="str">
        <f t="shared" ref="I31:I35" si="15">+IF(C31=1,C31,"")</f>
        <v/>
      </c>
    </row>
    <row r="32" spans="2:19" x14ac:dyDescent="0.3">
      <c r="B32" s="54" t="s">
        <v>103</v>
      </c>
      <c r="C32" s="54">
        <f t="shared" si="9"/>
        <v>6</v>
      </c>
      <c r="D32" s="54">
        <f t="shared" si="10"/>
        <v>6</v>
      </c>
      <c r="E32" s="54" t="str">
        <f t="shared" si="11"/>
        <v/>
      </c>
      <c r="F32" s="54" t="str">
        <f t="shared" si="12"/>
        <v/>
      </c>
      <c r="G32" s="54" t="str">
        <f t="shared" si="13"/>
        <v/>
      </c>
      <c r="H32" s="54" t="str">
        <f t="shared" si="14"/>
        <v/>
      </c>
      <c r="I32" s="54" t="str">
        <f t="shared" si="15"/>
        <v/>
      </c>
    </row>
    <row r="33" spans="2:29" x14ac:dyDescent="0.3">
      <c r="B33" s="54" t="s">
        <v>104</v>
      </c>
      <c r="C33" s="54">
        <f t="shared" si="9"/>
        <v>6</v>
      </c>
      <c r="D33" s="54">
        <f t="shared" si="10"/>
        <v>6</v>
      </c>
      <c r="E33" s="54" t="str">
        <f t="shared" si="11"/>
        <v/>
      </c>
      <c r="F33" s="54" t="str">
        <f t="shared" si="12"/>
        <v/>
      </c>
      <c r="G33" s="54" t="str">
        <f t="shared" si="13"/>
        <v/>
      </c>
      <c r="H33" s="54" t="str">
        <f t="shared" si="14"/>
        <v/>
      </c>
      <c r="I33" s="54" t="str">
        <f t="shared" si="15"/>
        <v/>
      </c>
    </row>
    <row r="34" spans="2:29" x14ac:dyDescent="0.3">
      <c r="B34" s="54" t="s">
        <v>105</v>
      </c>
      <c r="C34" s="54">
        <f t="shared" si="9"/>
        <v>6</v>
      </c>
      <c r="D34" s="54">
        <f t="shared" si="10"/>
        <v>6</v>
      </c>
      <c r="E34" s="54" t="str">
        <f t="shared" si="11"/>
        <v/>
      </c>
      <c r="F34" s="54" t="str">
        <f t="shared" si="12"/>
        <v/>
      </c>
      <c r="G34" s="54" t="str">
        <f t="shared" si="13"/>
        <v/>
      </c>
      <c r="H34" s="54" t="str">
        <f t="shared" si="14"/>
        <v/>
      </c>
      <c r="I34" s="54" t="str">
        <f t="shared" si="15"/>
        <v/>
      </c>
    </row>
    <row r="35" spans="2:29" x14ac:dyDescent="0.3">
      <c r="B35" s="54" t="s">
        <v>106</v>
      </c>
      <c r="C35" s="54">
        <f t="shared" si="9"/>
        <v>6</v>
      </c>
      <c r="D35" s="54">
        <f t="shared" si="10"/>
        <v>6</v>
      </c>
      <c r="E35" s="54" t="str">
        <f t="shared" si="11"/>
        <v/>
      </c>
      <c r="F35" s="54" t="str">
        <f t="shared" si="12"/>
        <v/>
      </c>
      <c r="G35" s="54" t="str">
        <f t="shared" si="13"/>
        <v/>
      </c>
      <c r="H35" s="54" t="str">
        <f t="shared" si="14"/>
        <v/>
      </c>
      <c r="I35" s="54" t="str">
        <f t="shared" si="15"/>
        <v/>
      </c>
    </row>
    <row r="36" spans="2:29" x14ac:dyDescent="0.3">
      <c r="B36" s="54" t="s">
        <v>98</v>
      </c>
      <c r="C36" s="54">
        <f>ROUNDDOWN(AVERAGE(C30:C35),0)</f>
        <v>6</v>
      </c>
      <c r="D36" s="54">
        <f t="shared" ref="D36:I36" si="16">AVERAGE(D30:D35)</f>
        <v>6</v>
      </c>
      <c r="E36" s="54" t="e">
        <f t="shared" si="16"/>
        <v>#DIV/0!</v>
      </c>
      <c r="F36" s="54" t="e">
        <f t="shared" si="16"/>
        <v>#DIV/0!</v>
      </c>
      <c r="G36" s="54" t="e">
        <f t="shared" si="16"/>
        <v>#DIV/0!</v>
      </c>
      <c r="H36" s="54" t="e">
        <f t="shared" si="16"/>
        <v>#DIV/0!</v>
      </c>
      <c r="I36" s="54" t="e">
        <f t="shared" si="16"/>
        <v>#DIV/0!</v>
      </c>
    </row>
    <row r="37" spans="2:29" x14ac:dyDescent="0.3"/>
    <row r="39" spans="2:29" ht="14.4" hidden="1" customHeight="1" x14ac:dyDescent="0.3">
      <c r="Z39" s="161"/>
      <c r="AA39" s="161"/>
      <c r="AB39" s="154"/>
      <c r="AC39" s="154"/>
    </row>
    <row r="40" spans="2:29" ht="14.4" hidden="1" customHeight="1" x14ac:dyDescent="0.3">
      <c r="H40" s="160"/>
      <c r="I40" s="160"/>
      <c r="Z40" s="161"/>
      <c r="AA40" s="161"/>
      <c r="AB40" s="154"/>
      <c r="AC40" s="154"/>
    </row>
    <row r="41" spans="2:29" ht="14.4" hidden="1" customHeight="1" x14ac:dyDescent="0.3">
      <c r="H41" s="160"/>
      <c r="I41" s="160"/>
      <c r="Z41" s="161"/>
      <c r="AA41" s="161"/>
      <c r="AB41" s="154"/>
      <c r="AC41" s="154"/>
    </row>
    <row r="42" spans="2:29" ht="14.4" hidden="1" customHeight="1" x14ac:dyDescent="0.3">
      <c r="H42" s="160"/>
      <c r="I42" s="160"/>
    </row>
    <row r="43" spans="2:29" ht="14.4" hidden="1" customHeight="1" x14ac:dyDescent="0.3">
      <c r="H43" s="160"/>
      <c r="I43" s="160"/>
    </row>
    <row r="44" spans="2:29" ht="15" hidden="1" customHeight="1" x14ac:dyDescent="0.3">
      <c r="D44" s="154"/>
      <c r="E44" s="154"/>
      <c r="F44" s="154"/>
      <c r="H44" s="160"/>
      <c r="I44" s="160"/>
    </row>
    <row r="45" spans="2:29" ht="15" hidden="1" customHeight="1" x14ac:dyDescent="0.3">
      <c r="D45" s="154"/>
      <c r="E45" s="154"/>
      <c r="F45" s="154"/>
      <c r="H45" s="160"/>
      <c r="I45" s="160"/>
    </row>
    <row r="46" spans="2:29" ht="14.4" hidden="1" customHeight="1" x14ac:dyDescent="0.3">
      <c r="D46" s="154"/>
      <c r="E46" s="154"/>
      <c r="F46" s="154"/>
    </row>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79" spans="28:28" hidden="1" x14ac:dyDescent="0.3">
      <c r="AB79" s="64"/>
    </row>
  </sheetData>
  <sheetProtection selectLockedCells="1" selectUnlockedCells="1"/>
  <mergeCells count="7">
    <mergeCell ref="AB39:AC41"/>
    <mergeCell ref="B2:J2"/>
    <mergeCell ref="B26:B27"/>
    <mergeCell ref="H40:I45"/>
    <mergeCell ref="Z39:AA41"/>
    <mergeCell ref="D44:F46"/>
    <mergeCell ref="L2:S2"/>
  </mergeCells>
  <conditionalFormatting sqref="B43">
    <cfRule type="containsText" dxfId="0" priority="7" operator="containsText" text="Type in the local authority's name (e.g. Municipality of Bucharest, City of Tallin, Pinsk District, etc.)">
      <formula>NOT(ISERROR(SEARCH("Type in the local authority's name (e.g. Municipality of Bucharest, City of Tallin, Pinsk District, etc.)",B43)))</formula>
    </cfRule>
  </conditionalFormatting>
  <pageMargins left="0.7" right="0.7" top="0.75" bottom="0.75" header="0.3" footer="0.3"/>
  <pageSetup scale="72" orientation="portrait" r:id="rId1"/>
  <ignoredErrors>
    <ignoredError sqref="I15 L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U49"/>
  <sheetViews>
    <sheetView showGridLines="0" showRowColHeaders="0" zoomScaleNormal="100" workbookViewId="0"/>
  </sheetViews>
  <sheetFormatPr defaultColWidth="0" defaultRowHeight="14.4" zeroHeight="1" x14ac:dyDescent="0.3"/>
  <cols>
    <col min="1" max="10" width="11.44140625" style="4" customWidth="1"/>
    <col min="11" max="11" width="7.6640625" style="4" customWidth="1"/>
    <col min="12" max="12" width="9" style="4" hidden="1" customWidth="1"/>
    <col min="13" max="21" width="0" style="4" hidden="1" customWidth="1"/>
    <col min="22" max="16384" width="11.44140625" style="4" hidden="1"/>
  </cols>
  <sheetData>
    <row r="1" spans="2:12" x14ac:dyDescent="0.3"/>
    <row r="2" spans="2:12" x14ac:dyDescent="0.3"/>
    <row r="3" spans="2:12" x14ac:dyDescent="0.3"/>
    <row r="4" spans="2:12" ht="15" customHeight="1" x14ac:dyDescent="0.6">
      <c r="F4" s="23"/>
    </row>
    <row r="5" spans="2:12" ht="15" customHeight="1" x14ac:dyDescent="0.3">
      <c r="C5" s="1"/>
      <c r="D5" s="1"/>
      <c r="E5" s="1"/>
      <c r="F5" s="1"/>
      <c r="G5" s="1"/>
      <c r="H5" s="1"/>
      <c r="I5" s="1"/>
      <c r="J5" s="1"/>
      <c r="K5" s="1"/>
      <c r="L5" s="22"/>
    </row>
    <row r="6" spans="2:12" ht="15" customHeight="1" x14ac:dyDescent="0.3">
      <c r="B6" s="1"/>
      <c r="C6" s="1"/>
      <c r="D6" s="1"/>
      <c r="E6" s="1"/>
      <c r="F6" s="1"/>
      <c r="G6" s="1"/>
      <c r="H6" s="1"/>
      <c r="I6" s="1"/>
      <c r="J6" s="1"/>
      <c r="K6" s="1"/>
      <c r="L6" s="22"/>
    </row>
    <row r="7" spans="2:12" ht="15" customHeight="1" x14ac:dyDescent="0.3">
      <c r="B7" s="1"/>
      <c r="C7" s="1"/>
      <c r="D7" s="1"/>
      <c r="E7" s="1"/>
      <c r="F7" s="1"/>
      <c r="G7" s="1"/>
      <c r="H7" s="1"/>
      <c r="I7" s="1"/>
      <c r="J7" s="1"/>
      <c r="K7" s="1"/>
      <c r="L7" s="22"/>
    </row>
    <row r="8" spans="2:12" x14ac:dyDescent="0.3">
      <c r="K8" s="22"/>
      <c r="L8" s="22"/>
    </row>
    <row r="9" spans="2:12" ht="15" customHeight="1" x14ac:dyDescent="0.3">
      <c r="C9" s="1"/>
      <c r="D9" s="1"/>
      <c r="E9" s="1"/>
      <c r="F9" s="1"/>
      <c r="G9" s="1"/>
      <c r="H9" s="1"/>
      <c r="I9" s="1"/>
      <c r="J9" s="1"/>
      <c r="K9" s="22"/>
      <c r="L9" s="22"/>
    </row>
    <row r="10" spans="2:12" ht="15" customHeight="1" x14ac:dyDescent="0.3">
      <c r="C10" s="1"/>
      <c r="D10" s="1"/>
      <c r="E10" s="1"/>
      <c r="F10" s="1"/>
      <c r="G10" s="1"/>
      <c r="H10" s="1"/>
      <c r="I10" s="1"/>
      <c r="J10" s="1"/>
      <c r="K10" s="22"/>
      <c r="L10" s="22"/>
    </row>
    <row r="11" spans="2:12" ht="15" customHeight="1" x14ac:dyDescent="0.3">
      <c r="C11" s="1"/>
      <c r="D11" s="1"/>
      <c r="E11" s="1"/>
      <c r="F11" s="1"/>
      <c r="G11" s="1"/>
      <c r="H11" s="1"/>
      <c r="I11" s="1"/>
      <c r="J11" s="1"/>
    </row>
    <row r="12" spans="2:12" ht="15" customHeight="1" x14ac:dyDescent="0.3">
      <c r="D12" s="1"/>
      <c r="E12" s="1"/>
      <c r="F12" s="1"/>
      <c r="G12" s="1"/>
      <c r="H12" s="1"/>
      <c r="I12" s="1"/>
      <c r="J12" s="1"/>
    </row>
    <row r="13" spans="2:12" ht="15" customHeight="1" x14ac:dyDescent="0.3">
      <c r="I13" s="1"/>
    </row>
    <row r="14" spans="2:12" ht="15.75" customHeight="1" x14ac:dyDescent="0.3">
      <c r="I14" s="1"/>
    </row>
    <row r="15" spans="2:12" ht="15" customHeight="1" x14ac:dyDescent="0.3">
      <c r="I15" s="1"/>
    </row>
    <row r="16" spans="2:12" ht="15" customHeight="1" x14ac:dyDescent="0.3">
      <c r="I16" s="24"/>
    </row>
    <row r="17" spans="1:10" ht="15" customHeight="1" x14ac:dyDescent="0.3"/>
    <row r="18" spans="1:10" ht="15" customHeight="1" x14ac:dyDescent="0.3">
      <c r="G18" s="111" t="s">
        <v>22</v>
      </c>
      <c r="H18" s="111"/>
      <c r="I18" s="112" t="s">
        <v>23</v>
      </c>
      <c r="J18" s="112"/>
    </row>
    <row r="19" spans="1:10" x14ac:dyDescent="0.3"/>
    <row r="20" spans="1:10" x14ac:dyDescent="0.3"/>
    <row r="21" spans="1:10" x14ac:dyDescent="0.3"/>
    <row r="28" spans="1:10" hidden="1" x14ac:dyDescent="0.3">
      <c r="G28" s="25"/>
      <c r="H28" s="25"/>
      <c r="I28" s="25"/>
      <c r="J28" s="25"/>
    </row>
    <row r="29" spans="1:10" hidden="1" x14ac:dyDescent="0.3">
      <c r="G29" s="25"/>
      <c r="H29" s="25"/>
      <c r="I29" s="25"/>
      <c r="J29" s="25"/>
    </row>
    <row r="30" spans="1:10" hidden="1" x14ac:dyDescent="0.3">
      <c r="A30" s="25"/>
      <c r="B30" s="25"/>
      <c r="C30" s="25"/>
      <c r="D30" s="25"/>
      <c r="E30" s="25"/>
      <c r="F30" s="25"/>
      <c r="G30" s="25"/>
      <c r="H30" s="25"/>
      <c r="I30" s="25"/>
      <c r="J30" s="25"/>
    </row>
    <row r="31" spans="1:10" hidden="1" x14ac:dyDescent="0.3">
      <c r="A31" s="25"/>
      <c r="B31" s="25"/>
      <c r="C31" s="25"/>
      <c r="D31" s="25"/>
      <c r="E31" s="25"/>
      <c r="F31" s="25"/>
      <c r="G31" s="25"/>
      <c r="H31" s="25"/>
      <c r="I31" s="25"/>
      <c r="J31" s="25"/>
    </row>
    <row r="32" spans="1:10" hidden="1" x14ac:dyDescent="0.3">
      <c r="A32" s="25"/>
      <c r="B32" s="25"/>
      <c r="C32" s="25"/>
      <c r="D32" s="25"/>
      <c r="E32" s="25"/>
      <c r="F32" s="25"/>
      <c r="G32" s="25"/>
      <c r="H32" s="25"/>
      <c r="I32" s="25"/>
      <c r="J32" s="25"/>
    </row>
    <row r="33" spans="1:10" ht="15" hidden="1" customHeight="1" x14ac:dyDescent="0.3">
      <c r="A33" s="25"/>
      <c r="B33" s="25"/>
      <c r="C33" s="25"/>
      <c r="D33" s="25"/>
      <c r="E33" s="25"/>
      <c r="F33" s="25"/>
      <c r="G33" s="25"/>
      <c r="H33" s="25"/>
      <c r="I33" s="25"/>
      <c r="J33" s="25"/>
    </row>
    <row r="34" spans="1:10" hidden="1" x14ac:dyDescent="0.3">
      <c r="A34" s="25"/>
      <c r="B34" s="25"/>
      <c r="C34" s="25"/>
      <c r="D34" s="25"/>
      <c r="E34" s="25"/>
      <c r="F34" s="25"/>
      <c r="G34" s="25"/>
      <c r="H34" s="25"/>
      <c r="I34" s="25"/>
      <c r="J34" s="25"/>
    </row>
    <row r="35" spans="1:10" hidden="1" x14ac:dyDescent="0.3">
      <c r="A35" s="25"/>
      <c r="B35" s="25"/>
      <c r="C35" s="25"/>
      <c r="D35" s="25"/>
      <c r="E35" s="25"/>
      <c r="F35" s="25"/>
      <c r="G35" s="25"/>
      <c r="H35" s="25"/>
      <c r="I35" s="25"/>
      <c r="J35" s="25"/>
    </row>
    <row r="36" spans="1:10" ht="15.75" hidden="1" customHeight="1" x14ac:dyDescent="0.3">
      <c r="B36" s="25"/>
      <c r="C36" s="25"/>
      <c r="D36" s="25"/>
      <c r="E36" s="25"/>
      <c r="F36" s="25"/>
      <c r="G36" s="25"/>
      <c r="H36" s="25"/>
      <c r="I36" s="25"/>
      <c r="J36" s="25"/>
    </row>
    <row r="37" spans="1:10" ht="15" hidden="1" customHeight="1" x14ac:dyDescent="0.3">
      <c r="B37" s="25"/>
      <c r="C37" s="25"/>
      <c r="D37" s="25"/>
      <c r="E37" s="25"/>
      <c r="F37" s="25"/>
      <c r="G37" s="25"/>
      <c r="H37" s="25"/>
      <c r="I37" s="25"/>
      <c r="J37" s="25"/>
    </row>
    <row r="38" spans="1:10" ht="15" hidden="1" customHeight="1" x14ac:dyDescent="0.3">
      <c r="B38" s="25"/>
      <c r="C38" s="25"/>
      <c r="D38" s="25"/>
      <c r="E38" s="25"/>
      <c r="F38" s="25"/>
      <c r="G38" s="25"/>
      <c r="H38" s="25"/>
      <c r="I38" s="25"/>
      <c r="J38" s="25"/>
    </row>
    <row r="39" spans="1:10" ht="15" hidden="1" customHeight="1" x14ac:dyDescent="0.3">
      <c r="B39" s="25"/>
      <c r="C39" s="25"/>
      <c r="D39" s="25"/>
      <c r="E39" s="25"/>
      <c r="F39" s="25"/>
      <c r="G39" s="25"/>
      <c r="H39" s="25"/>
      <c r="I39" s="25"/>
      <c r="J39" s="25"/>
    </row>
    <row r="40" spans="1:10" hidden="1" x14ac:dyDescent="0.3">
      <c r="B40" s="25"/>
      <c r="C40" s="25"/>
      <c r="D40" s="25"/>
      <c r="E40" s="25"/>
      <c r="F40" s="25"/>
      <c r="G40" s="25"/>
      <c r="H40" s="25"/>
      <c r="I40" s="25"/>
      <c r="J40" s="25"/>
    </row>
    <row r="41" spans="1:10" ht="15.75" hidden="1" customHeight="1" x14ac:dyDescent="0.3">
      <c r="B41" s="25"/>
      <c r="C41" s="25"/>
      <c r="D41" s="25"/>
      <c r="E41" s="25"/>
      <c r="F41" s="25"/>
      <c r="G41" s="25"/>
      <c r="H41" s="25"/>
      <c r="I41" s="25"/>
      <c r="J41" s="25"/>
    </row>
    <row r="42" spans="1:10" hidden="1" x14ac:dyDescent="0.3">
      <c r="B42" s="25"/>
      <c r="C42" s="25"/>
      <c r="D42" s="25"/>
      <c r="E42" s="25"/>
      <c r="F42" s="25"/>
      <c r="G42" s="25"/>
      <c r="H42" s="25"/>
      <c r="I42" s="25"/>
      <c r="J42" s="25"/>
    </row>
    <row r="43" spans="1:10" ht="15" hidden="1" customHeight="1" x14ac:dyDescent="0.3">
      <c r="B43" s="25"/>
      <c r="C43" s="25"/>
      <c r="D43" s="25"/>
      <c r="E43" s="25"/>
      <c r="F43" s="25"/>
      <c r="G43" s="25"/>
      <c r="H43" s="25"/>
      <c r="I43" s="25"/>
      <c r="J43" s="25"/>
    </row>
    <row r="44" spans="1:10" ht="15" hidden="1" customHeight="1" x14ac:dyDescent="0.3">
      <c r="B44" s="25"/>
      <c r="C44" s="25"/>
      <c r="D44" s="25"/>
      <c r="E44" s="25"/>
      <c r="F44" s="25"/>
      <c r="G44" s="25"/>
      <c r="H44" s="25"/>
      <c r="I44" s="25"/>
      <c r="J44" s="25"/>
    </row>
    <row r="45" spans="1:10" hidden="1" x14ac:dyDescent="0.3">
      <c r="B45" s="25"/>
      <c r="C45" s="25"/>
      <c r="D45" s="25"/>
      <c r="E45" s="25"/>
      <c r="F45" s="25"/>
      <c r="G45" s="25"/>
      <c r="H45" s="25"/>
      <c r="I45" s="25"/>
      <c r="J45" s="25"/>
    </row>
    <row r="46" spans="1:10" ht="15.75" hidden="1" customHeight="1" x14ac:dyDescent="0.3">
      <c r="B46" s="25"/>
      <c r="C46" s="25"/>
      <c r="D46" s="25"/>
      <c r="E46" s="25"/>
      <c r="F46" s="25"/>
      <c r="G46" s="25"/>
      <c r="H46" s="25"/>
      <c r="I46" s="25"/>
      <c r="J46" s="25"/>
    </row>
    <row r="47" spans="1:10" hidden="1" x14ac:dyDescent="0.3">
      <c r="B47" s="25"/>
      <c r="C47" s="25"/>
      <c r="D47" s="25"/>
      <c r="E47" s="25"/>
      <c r="F47" s="25"/>
      <c r="G47" s="25"/>
      <c r="H47" s="25"/>
      <c r="I47" s="25"/>
      <c r="J47" s="25"/>
    </row>
    <row r="48" spans="1:10" hidden="1" x14ac:dyDescent="0.3">
      <c r="B48" s="25"/>
      <c r="C48" s="25"/>
      <c r="D48" s="25"/>
      <c r="E48" s="25"/>
      <c r="F48" s="25"/>
      <c r="G48" s="25"/>
      <c r="H48" s="25"/>
      <c r="I48" s="25"/>
      <c r="J48" s="25"/>
    </row>
    <row r="49" spans="2:10" hidden="1" x14ac:dyDescent="0.3">
      <c r="B49" s="25"/>
      <c r="C49" s="25"/>
      <c r="D49" s="25"/>
      <c r="E49" s="25"/>
      <c r="F49" s="25"/>
      <c r="G49" s="25"/>
      <c r="H49" s="25"/>
      <c r="I49" s="25"/>
      <c r="J49" s="25"/>
    </row>
  </sheetData>
  <sheetProtection selectLockedCells="1" selectUnlockedCells="1"/>
  <mergeCells count="2">
    <mergeCell ref="G18:H18"/>
    <mergeCell ref="I18:J18"/>
  </mergeCells>
  <hyperlinks>
    <hyperlink ref="G18" location="Instructions!A1" display="Start" xr:uid="{00000000-0004-0000-0100-000000000000}"/>
    <hyperlink ref="I18:J18" location="Contact!A1" display="More Information" xr:uid="{00000000-0004-0000-0100-000001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N49"/>
  <sheetViews>
    <sheetView showGridLines="0" showRowColHeaders="0" topLeftCell="A16" zoomScale="115" zoomScaleNormal="115" workbookViewId="0">
      <selection sqref="A1:C2"/>
    </sheetView>
  </sheetViews>
  <sheetFormatPr defaultColWidth="0" defaultRowHeight="15" customHeight="1" zeroHeight="1" x14ac:dyDescent="0.3"/>
  <cols>
    <col min="1" max="1" width="11.44140625" style="4" customWidth="1"/>
    <col min="2" max="2" width="30.5546875" style="4" customWidth="1"/>
    <col min="3" max="4" width="13.33203125" style="4" customWidth="1"/>
    <col min="5" max="5" width="12.6640625" style="4" customWidth="1"/>
    <col min="6" max="7" width="11.44140625" style="4" customWidth="1"/>
    <col min="8" max="8" width="12.33203125" style="4" customWidth="1"/>
    <col min="9" max="11" width="11.44140625" style="4" customWidth="1"/>
    <col min="12" max="12" width="7.6640625" style="4" customWidth="1"/>
    <col min="13" max="13" width="8.44140625" style="4" hidden="1" customWidth="1"/>
    <col min="14" max="14" width="8.6640625" style="4" hidden="1" customWidth="1"/>
    <col min="15" max="15" width="10" style="4" hidden="1" customWidth="1"/>
    <col min="16" max="16384" width="11.44140625" style="4" hidden="1"/>
  </cols>
  <sheetData>
    <row r="1" spans="1:5" s="5" customFormat="1" ht="31.2" x14ac:dyDescent="0.3">
      <c r="A1" s="113" t="s">
        <v>24</v>
      </c>
      <c r="B1" s="113"/>
      <c r="C1" s="113"/>
      <c r="D1" s="95"/>
    </row>
    <row r="2" spans="1:5" s="27" customFormat="1" ht="15" customHeight="1" x14ac:dyDescent="0.3">
      <c r="A2" s="113"/>
      <c r="B2" s="113"/>
      <c r="C2" s="113"/>
      <c r="D2" s="95"/>
      <c r="E2" s="96"/>
    </row>
    <row r="3" spans="1:5" s="28" customFormat="1" ht="15" customHeight="1" x14ac:dyDescent="0.3">
      <c r="A3" s="97"/>
      <c r="B3" s="97"/>
      <c r="C3" s="97"/>
      <c r="D3" s="97"/>
      <c r="E3" s="97"/>
    </row>
    <row r="4" spans="1:5" s="28" customFormat="1" ht="15" customHeight="1" x14ac:dyDescent="0.3">
      <c r="A4" s="98"/>
      <c r="B4" s="98"/>
      <c r="C4" s="98"/>
      <c r="D4" s="98"/>
      <c r="E4" s="98"/>
    </row>
    <row r="5" spans="1:5" ht="15" customHeight="1" x14ac:dyDescent="0.3"/>
    <row r="6" spans="1:5" ht="15" customHeight="1" x14ac:dyDescent="0.3"/>
    <row r="7" spans="1:5" ht="15" customHeight="1" x14ac:dyDescent="0.3"/>
    <row r="8" spans="1:5" ht="15" customHeight="1" x14ac:dyDescent="0.3"/>
    <row r="9" spans="1:5" ht="15" customHeight="1" x14ac:dyDescent="0.3"/>
    <row r="10" spans="1:5" ht="15" customHeight="1" x14ac:dyDescent="0.3"/>
    <row r="11" spans="1:5" ht="15" customHeight="1" x14ac:dyDescent="0.3"/>
    <row r="12" spans="1:5" ht="15" customHeight="1" x14ac:dyDescent="0.3"/>
    <row r="13" spans="1:5" ht="15" customHeight="1" x14ac:dyDescent="0.3"/>
    <row r="14" spans="1:5" ht="15" customHeight="1" x14ac:dyDescent="0.3"/>
    <row r="15" spans="1:5" ht="15.75" customHeight="1" x14ac:dyDescent="0.3"/>
    <row r="16" spans="1:5" ht="15" customHeight="1" x14ac:dyDescent="0.3"/>
    <row r="17" spans="2:40" ht="15" customHeight="1" x14ac:dyDescent="0.3"/>
    <row r="18" spans="2:40" ht="15" customHeight="1" x14ac:dyDescent="0.3"/>
    <row r="19" spans="2:40" ht="15" customHeight="1" x14ac:dyDescent="0.3"/>
    <row r="20" spans="2:40" ht="15.75" customHeight="1" x14ac:dyDescent="0.3"/>
    <row r="21" spans="2:40" ht="14.4" x14ac:dyDescent="0.3">
      <c r="Y21" s="115"/>
      <c r="Z21" s="115"/>
      <c r="AA21" s="115"/>
      <c r="AB21" s="115"/>
      <c r="AC21" s="115"/>
      <c r="AD21" s="115"/>
      <c r="AE21" s="115"/>
    </row>
    <row r="22" spans="2:40" ht="14.4" x14ac:dyDescent="0.3">
      <c r="Y22" s="115"/>
      <c r="Z22" s="115"/>
      <c r="AA22" s="115"/>
      <c r="AB22" s="115"/>
      <c r="AC22" s="115"/>
      <c r="AD22" s="115"/>
      <c r="AE22" s="115"/>
      <c r="AG22"/>
      <c r="AH22"/>
      <c r="AI22"/>
      <c r="AJ22"/>
      <c r="AK22"/>
      <c r="AL22"/>
      <c r="AM22"/>
      <c r="AN22"/>
    </row>
    <row r="23" spans="2:40" ht="15" customHeight="1" x14ac:dyDescent="0.6">
      <c r="Y23"/>
      <c r="AA23" s="26"/>
      <c r="AB23" s="26"/>
      <c r="AC23" s="26"/>
      <c r="AD23" s="23"/>
      <c r="AF23" s="26"/>
      <c r="AG23" s="26"/>
      <c r="AH23" s="26"/>
      <c r="AI23"/>
      <c r="AJ23"/>
      <c r="AK23"/>
      <c r="AL23"/>
      <c r="AM23"/>
      <c r="AN23"/>
    </row>
    <row r="24" spans="2:40" ht="15" customHeight="1" x14ac:dyDescent="0.6">
      <c r="Y24"/>
      <c r="Z24" s="26"/>
      <c r="AA24" s="26"/>
      <c r="AB24" s="26"/>
      <c r="AC24" s="26"/>
      <c r="AD24" s="23"/>
      <c r="AE24" s="26"/>
      <c r="AF24" s="26"/>
      <c r="AG24" s="26"/>
      <c r="AH24" s="26"/>
      <c r="AI24"/>
      <c r="AJ24"/>
      <c r="AK24"/>
      <c r="AL24"/>
      <c r="AM24"/>
      <c r="AN24"/>
    </row>
    <row r="25" spans="2:40" ht="15" customHeight="1" x14ac:dyDescent="0.6">
      <c r="Y25"/>
      <c r="Z25" s="26"/>
      <c r="AA25" s="26"/>
      <c r="AB25" s="26"/>
      <c r="AC25" s="26"/>
      <c r="AD25" s="23"/>
      <c r="AE25" s="26"/>
      <c r="AF25" s="26"/>
      <c r="AG25" s="26"/>
      <c r="AH25" s="26"/>
      <c r="AI25"/>
      <c r="AJ25"/>
      <c r="AK25"/>
      <c r="AL25"/>
      <c r="AM25"/>
      <c r="AN25"/>
    </row>
    <row r="26" spans="2:40" ht="15.6" x14ac:dyDescent="0.3">
      <c r="B26" s="117" t="s">
        <v>25</v>
      </c>
      <c r="C26" s="117" t="s">
        <v>26</v>
      </c>
      <c r="D26" s="117"/>
      <c r="E26" s="117"/>
      <c r="Y26"/>
      <c r="Z26" s="116"/>
      <c r="AA26" s="116"/>
      <c r="AB26" s="116"/>
      <c r="AC26" s="116"/>
      <c r="AD26" s="116"/>
      <c r="AE26" s="116"/>
      <c r="AF26" s="116"/>
      <c r="AG26"/>
      <c r="AH26"/>
      <c r="AI26"/>
      <c r="AJ26"/>
      <c r="AK26"/>
      <c r="AL26"/>
      <c r="AM26"/>
      <c r="AN26"/>
    </row>
    <row r="27" spans="2:40" ht="15.6" x14ac:dyDescent="0.3">
      <c r="B27" s="117"/>
      <c r="C27" s="42" t="s">
        <v>27</v>
      </c>
      <c r="D27" s="42" t="s">
        <v>28</v>
      </c>
      <c r="E27" s="42" t="s">
        <v>29</v>
      </c>
      <c r="F27" s="18"/>
      <c r="G27" s="18"/>
      <c r="H27" s="18"/>
      <c r="I27" s="18"/>
      <c r="J27" s="18"/>
      <c r="K27" s="18"/>
      <c r="L27" s="18"/>
      <c r="M27"/>
      <c r="Y27"/>
      <c r="Z27" s="116"/>
      <c r="AA27" s="116"/>
      <c r="AB27" s="116"/>
      <c r="AC27" s="116"/>
      <c r="AD27" s="116"/>
      <c r="AE27" s="116"/>
      <c r="AF27" s="116"/>
      <c r="AG27"/>
      <c r="AH27"/>
      <c r="AI27"/>
      <c r="AJ27"/>
      <c r="AK27"/>
      <c r="AL27"/>
      <c r="AM27"/>
      <c r="AN27"/>
    </row>
    <row r="28" spans="2:40" ht="31.2" x14ac:dyDescent="0.6">
      <c r="B28" s="2" t="s">
        <v>49</v>
      </c>
      <c r="C28" s="8">
        <v>2</v>
      </c>
      <c r="D28" s="8"/>
      <c r="E28" s="9"/>
      <c r="F28" s="18"/>
      <c r="G28" s="18"/>
      <c r="H28" s="99"/>
      <c r="I28" s="99"/>
      <c r="J28" s="18"/>
      <c r="K28" s="18"/>
      <c r="L28" s="18"/>
      <c r="M28"/>
      <c r="Y28"/>
      <c r="AA28" s="26"/>
      <c r="AB28" s="26"/>
      <c r="AC28" s="26"/>
      <c r="AD28" s="23"/>
      <c r="AE28"/>
      <c r="AF28"/>
      <c r="AG28"/>
      <c r="AH28"/>
      <c r="AI28"/>
      <c r="AJ28"/>
      <c r="AK28"/>
      <c r="AL28"/>
      <c r="AM28"/>
      <c r="AN28"/>
    </row>
    <row r="29" spans="2:40" ht="15.75" customHeight="1" x14ac:dyDescent="0.6">
      <c r="B29" s="23"/>
      <c r="C29" s="1"/>
      <c r="D29" s="1"/>
      <c r="E29" s="1"/>
      <c r="F29" s="1"/>
      <c r="G29" s="1"/>
      <c r="H29" s="18"/>
      <c r="I29" s="18"/>
      <c r="J29" s="18"/>
      <c r="K29" s="18"/>
      <c r="L29" s="18"/>
      <c r="M29"/>
      <c r="Y29"/>
      <c r="Z29" s="26"/>
      <c r="AA29" s="26"/>
      <c r="AB29" s="26"/>
      <c r="AC29" s="26"/>
    </row>
    <row r="30" spans="2:40" ht="15.6" x14ac:dyDescent="0.3">
      <c r="H30" s="18"/>
      <c r="I30" s="18"/>
      <c r="J30" s="18"/>
      <c r="K30" s="18"/>
      <c r="L30" s="18"/>
      <c r="M30"/>
      <c r="Y30"/>
      <c r="Z30"/>
      <c r="AA30"/>
      <c r="AB30"/>
      <c r="AC30"/>
    </row>
    <row r="31" spans="2:40" ht="15.6" x14ac:dyDescent="0.3">
      <c r="H31" s="18"/>
      <c r="I31" s="18"/>
      <c r="J31" s="18"/>
      <c r="K31" s="18"/>
      <c r="L31" s="18"/>
      <c r="M31"/>
      <c r="Y31"/>
      <c r="Z31"/>
      <c r="AA31"/>
      <c r="AB31"/>
      <c r="AC31"/>
    </row>
    <row r="32" spans="2:40" ht="15.6" x14ac:dyDescent="0.3">
      <c r="H32" s="18"/>
      <c r="I32" s="18"/>
      <c r="J32" s="18"/>
      <c r="K32" s="18"/>
      <c r="L32" s="18"/>
      <c r="M32"/>
      <c r="Y32"/>
      <c r="Z32"/>
      <c r="AA32"/>
      <c r="AB32"/>
      <c r="AC32"/>
    </row>
    <row r="33" spans="1:40" ht="15.6" x14ac:dyDescent="0.3">
      <c r="H33" s="99"/>
      <c r="I33" s="99"/>
      <c r="J33" s="18"/>
      <c r="K33" s="18"/>
      <c r="L33" s="18"/>
      <c r="M33"/>
      <c r="Y33"/>
      <c r="AA33" s="29"/>
      <c r="AB33" s="29"/>
      <c r="AC33" s="29"/>
    </row>
    <row r="34" spans="1:40" ht="31.2" x14ac:dyDescent="0.6">
      <c r="B34" s="23"/>
      <c r="C34" s="1"/>
      <c r="D34" s="1"/>
      <c r="E34" s="1"/>
      <c r="F34" s="1"/>
      <c r="G34" s="1"/>
      <c r="H34" s="18"/>
      <c r="I34" s="18"/>
      <c r="J34" s="18"/>
      <c r="K34" s="18"/>
      <c r="L34" s="18"/>
      <c r="M34"/>
      <c r="Y34"/>
      <c r="Z34" s="29"/>
      <c r="AA34" s="29"/>
      <c r="AB34" s="29"/>
      <c r="AC34" s="29"/>
    </row>
    <row r="35" spans="1:40" ht="31.2" x14ac:dyDescent="0.6">
      <c r="B35" s="23"/>
      <c r="C35" s="1"/>
      <c r="D35" s="1"/>
      <c r="E35" s="1"/>
      <c r="F35" s="1"/>
      <c r="G35" s="1"/>
      <c r="H35" s="18"/>
      <c r="I35" s="18"/>
      <c r="J35" s="18"/>
      <c r="K35" s="18"/>
      <c r="L35" s="18"/>
      <c r="M35"/>
      <c r="Y35"/>
      <c r="Z35" s="29"/>
      <c r="AA35" s="29"/>
      <c r="AB35" s="29"/>
      <c r="AC35" s="29"/>
    </row>
    <row r="36" spans="1:40" ht="31.2" x14ac:dyDescent="0.6">
      <c r="B36" s="23"/>
      <c r="C36" s="18"/>
      <c r="D36" s="18"/>
      <c r="E36" s="18"/>
      <c r="F36" s="18"/>
      <c r="G36" s="18"/>
      <c r="H36" s="18"/>
      <c r="I36" s="18"/>
      <c r="J36" s="18"/>
      <c r="K36" s="18"/>
      <c r="L36" s="18"/>
      <c r="M36"/>
      <c r="Y36"/>
      <c r="Z36" s="29"/>
      <c r="AA36" s="29"/>
      <c r="AB36" s="29"/>
      <c r="AC36" s="29"/>
    </row>
    <row r="37" spans="1:40" ht="26.25" customHeight="1" x14ac:dyDescent="0.3">
      <c r="D37" s="100"/>
      <c r="E37" s="101"/>
      <c r="F37" s="101"/>
      <c r="G37" s="100"/>
      <c r="H37" s="37"/>
      <c r="I37" s="37"/>
      <c r="J37" s="102"/>
      <c r="K37" s="102"/>
      <c r="Y37"/>
      <c r="Z37" s="29"/>
      <c r="AA37" s="29"/>
      <c r="AB37" s="29"/>
      <c r="AC37" s="29"/>
    </row>
    <row r="38" spans="1:40" ht="14.4" x14ac:dyDescent="0.3">
      <c r="E38" s="25"/>
      <c r="F38" s="25"/>
      <c r="G38" s="25"/>
      <c r="H38" s="25"/>
      <c r="Y38"/>
      <c r="Z38" s="29"/>
      <c r="AA38" s="29"/>
      <c r="AB38" s="29"/>
      <c r="AC38" s="29"/>
    </row>
    <row r="39" spans="1:40" ht="14.4" x14ac:dyDescent="0.3">
      <c r="Y39"/>
      <c r="Z39"/>
      <c r="AA39"/>
      <c r="AB39"/>
      <c r="AC39"/>
    </row>
    <row r="40" spans="1:40" ht="15.6" x14ac:dyDescent="0.3">
      <c r="A40" s="5"/>
      <c r="B40" s="5"/>
      <c r="C40" s="5"/>
      <c r="D40" s="5"/>
      <c r="E40" s="5"/>
      <c r="F40" s="5"/>
      <c r="G40" s="5"/>
      <c r="H40" s="5"/>
      <c r="I40" s="5"/>
      <c r="J40" s="5"/>
      <c r="K40" s="5"/>
      <c r="L40" s="5"/>
      <c r="Y40"/>
      <c r="Z40"/>
      <c r="AA40"/>
      <c r="AB40"/>
      <c r="AC40"/>
      <c r="AD40"/>
      <c r="AE40" s="18"/>
      <c r="AF40" s="18"/>
      <c r="AG40" s="18"/>
      <c r="AH40" s="18"/>
      <c r="AI40" s="18"/>
      <c r="AJ40" s="18"/>
      <c r="AK40" s="18"/>
      <c r="AL40" s="18"/>
      <c r="AM40" s="18"/>
      <c r="AN40"/>
    </row>
    <row r="41" spans="1:40" ht="14.4" hidden="1" x14ac:dyDescent="0.3"/>
    <row r="42" spans="1:40" ht="15" hidden="1" customHeight="1" x14ac:dyDescent="0.3">
      <c r="AE42" s="114"/>
      <c r="AF42" s="114"/>
      <c r="AG42" s="114"/>
      <c r="AH42" s="114"/>
    </row>
    <row r="43" spans="1:40" ht="15" hidden="1" customHeight="1" x14ac:dyDescent="0.3">
      <c r="AE43" s="114"/>
      <c r="AF43" s="114"/>
      <c r="AG43" s="114"/>
      <c r="AH43" s="114"/>
    </row>
    <row r="44" spans="1:40" ht="15" hidden="1" customHeight="1" x14ac:dyDescent="0.3">
      <c r="Y44" s="114"/>
      <c r="Z44" s="114"/>
      <c r="AA44" s="114"/>
      <c r="AB44" s="114"/>
      <c r="AE44" s="114"/>
      <c r="AF44" s="114"/>
      <c r="AG44" s="114"/>
      <c r="AH44" s="114"/>
    </row>
    <row r="45" spans="1:40" ht="15" hidden="1" customHeight="1" x14ac:dyDescent="0.3">
      <c r="Y45" s="114"/>
      <c r="Z45" s="114"/>
      <c r="AA45" s="114"/>
      <c r="AB45" s="114"/>
      <c r="AE45" s="114"/>
      <c r="AF45" s="114"/>
      <c r="AG45" s="114"/>
      <c r="AH45" s="114"/>
    </row>
    <row r="46" spans="1:40" ht="15" hidden="1" customHeight="1" x14ac:dyDescent="0.3">
      <c r="Y46" s="114"/>
      <c r="Z46" s="114"/>
      <c r="AA46" s="114"/>
      <c r="AB46" s="114"/>
      <c r="AE46" s="114"/>
      <c r="AF46" s="114"/>
      <c r="AG46" s="114"/>
      <c r="AH46" s="114"/>
    </row>
    <row r="47" spans="1:40" ht="15" hidden="1" customHeight="1" x14ac:dyDescent="0.3">
      <c r="Y47" s="114"/>
      <c r="Z47" s="114"/>
      <c r="AA47" s="114"/>
      <c r="AB47" s="114"/>
      <c r="AE47" s="114"/>
      <c r="AF47" s="114"/>
      <c r="AG47" s="114"/>
      <c r="AH47" s="114"/>
    </row>
    <row r="48" spans="1:40" ht="15" hidden="1" customHeight="1" x14ac:dyDescent="0.3">
      <c r="Y48" s="114"/>
      <c r="Z48" s="114"/>
      <c r="AA48" s="114"/>
      <c r="AB48" s="114"/>
    </row>
    <row r="49" spans="25:28" ht="15" hidden="1" customHeight="1" x14ac:dyDescent="0.3">
      <c r="Y49" s="114"/>
      <c r="Z49" s="114"/>
      <c r="AA49" s="114"/>
      <c r="AB49" s="114"/>
    </row>
  </sheetData>
  <sheetProtection selectLockedCells="1" selectUnlockedCells="1"/>
  <mergeCells count="7">
    <mergeCell ref="A1:C2"/>
    <mergeCell ref="AE42:AH47"/>
    <mergeCell ref="Y44:AB49"/>
    <mergeCell ref="Y21:AE22"/>
    <mergeCell ref="Z26:AF27"/>
    <mergeCell ref="B26:B27"/>
    <mergeCell ref="C26:E2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56" r:id="rId4" name="Group Box 16">
              <controlPr defaultSize="0" autoFill="0" autoPict="0">
                <anchor>
                  <from>
                    <xdr:col>2</xdr:col>
                    <xdr:colOff>0</xdr:colOff>
                    <xdr:row>26</xdr:row>
                    <xdr:rowOff>190500</xdr:rowOff>
                  </from>
                  <to>
                    <xdr:col>5</xdr:col>
                    <xdr:colOff>0</xdr:colOff>
                    <xdr:row>28</xdr:row>
                    <xdr:rowOff>0</xdr:rowOff>
                  </to>
                </anchor>
              </controlPr>
            </control>
          </mc:Choice>
        </mc:AlternateContent>
        <mc:AlternateContent xmlns:mc="http://schemas.openxmlformats.org/markup-compatibility/2006">
          <mc:Choice Requires="x14">
            <control shapeId="35857" r:id="rId5" name="Option Button 17">
              <controlPr defaultSize="0" autoFill="0" autoLine="0" autoPict="0">
                <anchor>
                  <from>
                    <xdr:col>2</xdr:col>
                    <xdr:colOff>365760</xdr:colOff>
                    <xdr:row>27</xdr:row>
                    <xdr:rowOff>38100</xdr:rowOff>
                  </from>
                  <to>
                    <xdr:col>2</xdr:col>
                    <xdr:colOff>594360</xdr:colOff>
                    <xdr:row>27</xdr:row>
                    <xdr:rowOff>365760</xdr:rowOff>
                  </to>
                </anchor>
              </controlPr>
            </control>
          </mc:Choice>
        </mc:AlternateContent>
        <mc:AlternateContent xmlns:mc="http://schemas.openxmlformats.org/markup-compatibility/2006">
          <mc:Choice Requires="x14">
            <control shapeId="35864" r:id="rId6" name="Option Button 24">
              <controlPr defaultSize="0" autoFill="0" autoLine="0" autoPict="0">
                <anchor>
                  <from>
                    <xdr:col>3</xdr:col>
                    <xdr:colOff>365760</xdr:colOff>
                    <xdr:row>27</xdr:row>
                    <xdr:rowOff>38100</xdr:rowOff>
                  </from>
                  <to>
                    <xdr:col>3</xdr:col>
                    <xdr:colOff>594360</xdr:colOff>
                    <xdr:row>27</xdr:row>
                    <xdr:rowOff>365760</xdr:rowOff>
                  </to>
                </anchor>
              </controlPr>
            </control>
          </mc:Choice>
        </mc:AlternateContent>
        <mc:AlternateContent xmlns:mc="http://schemas.openxmlformats.org/markup-compatibility/2006">
          <mc:Choice Requires="x14">
            <control shapeId="35865" r:id="rId7" name="Option Button 25">
              <controlPr defaultSize="0" autoFill="0" autoLine="0" autoPict="0">
                <anchor>
                  <from>
                    <xdr:col>4</xdr:col>
                    <xdr:colOff>365760</xdr:colOff>
                    <xdr:row>27</xdr:row>
                    <xdr:rowOff>38100</xdr:rowOff>
                  </from>
                  <to>
                    <xdr:col>4</xdr:col>
                    <xdr:colOff>594360</xdr:colOff>
                    <xdr:row>27</xdr:row>
                    <xdr:rowOff>365760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1"/>
  <dimension ref="A1:J10"/>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5.33203125" style="4" hidden="1" customWidth="1"/>
    <col min="3" max="3" width="15.6640625" style="4" hidden="1" customWidth="1"/>
    <col min="4" max="4" width="56.33203125" style="4" customWidth="1"/>
    <col min="5" max="7" width="12.6640625" style="4" customWidth="1"/>
    <col min="8" max="8" width="2.6640625" style="4" customWidth="1"/>
    <col min="9" max="9" width="7.6640625" style="4" hidden="1" customWidth="1"/>
    <col min="10" max="10" width="6.33203125" style="4" hidden="1" customWidth="1"/>
    <col min="11" max="16384" width="11.44140625" style="4" hidden="1"/>
  </cols>
  <sheetData>
    <row r="1" spans="1:7" s="5" customFormat="1" ht="15" customHeight="1" x14ac:dyDescent="0.3">
      <c r="A1" s="118" t="s">
        <v>120</v>
      </c>
      <c r="B1" s="118"/>
      <c r="C1" s="118"/>
      <c r="D1" s="118"/>
    </row>
    <row r="2" spans="1:7" s="5" customFormat="1" ht="15" customHeight="1" x14ac:dyDescent="0.3">
      <c r="A2" s="118"/>
      <c r="B2" s="118"/>
      <c r="C2" s="118"/>
      <c r="D2" s="118"/>
    </row>
    <row r="3" spans="1:7" x14ac:dyDescent="0.3"/>
    <row r="4" spans="1:7" ht="15.6" x14ac:dyDescent="0.3">
      <c r="B4" s="119" t="s">
        <v>17</v>
      </c>
      <c r="C4" s="120" t="s">
        <v>18</v>
      </c>
      <c r="D4" s="117" t="s">
        <v>25</v>
      </c>
      <c r="E4" s="117" t="s">
        <v>26</v>
      </c>
      <c r="F4" s="117"/>
      <c r="G4" s="117"/>
    </row>
    <row r="5" spans="1:7" ht="15.6" x14ac:dyDescent="0.3">
      <c r="B5" s="119"/>
      <c r="C5" s="121"/>
      <c r="D5" s="117"/>
      <c r="E5" s="42" t="s">
        <v>27</v>
      </c>
      <c r="F5" s="42" t="s">
        <v>28</v>
      </c>
      <c r="G5" s="42" t="s">
        <v>29</v>
      </c>
    </row>
    <row r="6" spans="1:7" ht="46.5" customHeight="1" x14ac:dyDescent="0.3">
      <c r="B6" s="43" t="s">
        <v>11</v>
      </c>
      <c r="C6" s="44" t="s">
        <v>0</v>
      </c>
      <c r="D6" s="2" t="s">
        <v>30</v>
      </c>
      <c r="E6" s="41">
        <v>1</v>
      </c>
      <c r="F6" s="41"/>
      <c r="G6" s="103"/>
    </row>
    <row r="7" spans="1:7" x14ac:dyDescent="0.3"/>
    <row r="8" spans="1:7" x14ac:dyDescent="0.3"/>
    <row r="9" spans="1:7" x14ac:dyDescent="0.3"/>
    <row r="10" spans="1:7" s="5" customFormat="1" x14ac:dyDescent="0.3"/>
  </sheetData>
  <sheetProtection selectLockedCells="1" selectUnlockedCells="1"/>
  <mergeCells count="5">
    <mergeCell ref="A1:D2"/>
    <mergeCell ref="B4:B5"/>
    <mergeCell ref="E4:G4"/>
    <mergeCell ref="D4:D5"/>
    <mergeCell ref="C4: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Group Box 1">
              <controlPr defaultSize="0" autoFill="0" autoPict="0">
                <anchor>
                  <from>
                    <xdr:col>4</xdr:col>
                    <xdr:colOff>0</xdr:colOff>
                    <xdr:row>5</xdr:row>
                    <xdr:rowOff>0</xdr:rowOff>
                  </from>
                  <to>
                    <xdr:col>7</xdr:col>
                    <xdr:colOff>7620</xdr:colOff>
                    <xdr:row>6</xdr:row>
                    <xdr:rowOff>0</xdr:rowOff>
                  </to>
                </anchor>
              </controlPr>
            </control>
          </mc:Choice>
        </mc:AlternateContent>
        <mc:AlternateContent xmlns:mc="http://schemas.openxmlformats.org/markup-compatibility/2006">
          <mc:Choice Requires="x14">
            <control shapeId="3074" r:id="rId4" name="Option Button 2">
              <controlPr locked="0" defaultSize="0" autoFill="0" autoLine="0" autoPict="0">
                <anchor>
                  <from>
                    <xdr:col>4</xdr:col>
                    <xdr:colOff>327660</xdr:colOff>
                    <xdr:row>5</xdr:row>
                    <xdr:rowOff>76200</xdr:rowOff>
                  </from>
                  <to>
                    <xdr:col>4</xdr:col>
                    <xdr:colOff>594360</xdr:colOff>
                    <xdr:row>5</xdr:row>
                    <xdr:rowOff>495300</xdr:rowOff>
                  </to>
                </anchor>
              </controlPr>
            </control>
          </mc:Choice>
        </mc:AlternateContent>
        <mc:AlternateContent xmlns:mc="http://schemas.openxmlformats.org/markup-compatibility/2006">
          <mc:Choice Requires="x14">
            <control shapeId="3075" r:id="rId5" name="Option Button 3">
              <controlPr locked="0" defaultSize="0" autoFill="0" autoLine="0" autoPict="0">
                <anchor>
                  <from>
                    <xdr:col>6</xdr:col>
                    <xdr:colOff>327660</xdr:colOff>
                    <xdr:row>5</xdr:row>
                    <xdr:rowOff>121920</xdr:rowOff>
                  </from>
                  <to>
                    <xdr:col>6</xdr:col>
                    <xdr:colOff>556260</xdr:colOff>
                    <xdr:row>5</xdr:row>
                    <xdr:rowOff>480060</xdr:rowOff>
                  </to>
                </anchor>
              </controlPr>
            </control>
          </mc:Choice>
        </mc:AlternateContent>
        <mc:AlternateContent xmlns:mc="http://schemas.openxmlformats.org/markup-compatibility/2006">
          <mc:Choice Requires="x14">
            <control shapeId="3078" r:id="rId6" name="Option Button 6">
              <controlPr defaultSize="0" autoFill="0" autoLine="0" autoPict="0">
                <anchor moveWithCells="1">
                  <from>
                    <xdr:col>5</xdr:col>
                    <xdr:colOff>350520</xdr:colOff>
                    <xdr:row>5</xdr:row>
                    <xdr:rowOff>213360</xdr:rowOff>
                  </from>
                  <to>
                    <xdr:col>5</xdr:col>
                    <xdr:colOff>594360</xdr:colOff>
                    <xdr:row>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M14"/>
  <sheetViews>
    <sheetView showGridLines="0" showRowColHeaders="0" zoomScale="160" zoomScaleNormal="160" workbookViewId="0">
      <selection sqref="A1:D2"/>
    </sheetView>
  </sheetViews>
  <sheetFormatPr defaultColWidth="0" defaultRowHeight="14.4" zeroHeight="1" x14ac:dyDescent="0.3"/>
  <cols>
    <col min="1" max="1" width="2.6640625" style="6" customWidth="1"/>
    <col min="2" max="2" width="15.6640625" style="6" hidden="1" customWidth="1"/>
    <col min="3" max="3" width="15.44140625" style="6" hidden="1" customWidth="1"/>
    <col min="4" max="4" width="68.33203125" style="6" customWidth="1"/>
    <col min="5" max="7" width="12.5546875" style="6" customWidth="1"/>
    <col min="8" max="8" width="2.6640625" style="6" customWidth="1"/>
    <col min="9" max="9" width="7.6640625" style="6" hidden="1" customWidth="1"/>
    <col min="10" max="10" width="2.6640625" style="6" hidden="1" customWidth="1"/>
    <col min="11" max="13" width="0" style="6" hidden="1" customWidth="1"/>
    <col min="14" max="16384" width="11.44140625" style="6" hidden="1"/>
  </cols>
  <sheetData>
    <row r="1" spans="1:7" s="7" customFormat="1" x14ac:dyDescent="0.3">
      <c r="A1" s="113" t="s">
        <v>31</v>
      </c>
      <c r="B1" s="113"/>
      <c r="C1" s="113"/>
      <c r="D1" s="113"/>
    </row>
    <row r="2" spans="1:7" s="7" customFormat="1" ht="15" customHeight="1" x14ac:dyDescent="0.3">
      <c r="A2" s="113"/>
      <c r="B2" s="113"/>
      <c r="C2" s="113"/>
      <c r="D2" s="113"/>
      <c r="E2" s="30"/>
      <c r="F2" s="30"/>
    </row>
    <row r="3" spans="1:7" x14ac:dyDescent="0.3"/>
    <row r="4" spans="1:7" ht="15.75" customHeight="1" x14ac:dyDescent="0.3">
      <c r="B4" s="123" t="s">
        <v>17</v>
      </c>
      <c r="C4" s="120" t="s">
        <v>18</v>
      </c>
      <c r="D4" s="124" t="s">
        <v>25</v>
      </c>
      <c r="E4" s="117" t="s">
        <v>26</v>
      </c>
      <c r="F4" s="117"/>
      <c r="G4" s="117"/>
    </row>
    <row r="5" spans="1:7" ht="15" customHeight="1" x14ac:dyDescent="0.3">
      <c r="B5" s="123"/>
      <c r="C5" s="121"/>
      <c r="D5" s="124"/>
      <c r="E5" s="19" t="s">
        <v>27</v>
      </c>
      <c r="F5" s="19" t="s">
        <v>28</v>
      </c>
      <c r="G5" s="19" t="s">
        <v>29</v>
      </c>
    </row>
    <row r="6" spans="1:7" ht="32.1" customHeight="1" x14ac:dyDescent="0.3">
      <c r="B6" s="3" t="s">
        <v>13</v>
      </c>
      <c r="C6" s="120" t="s">
        <v>1</v>
      </c>
      <c r="D6" s="2" t="s">
        <v>32</v>
      </c>
      <c r="E6" s="45">
        <v>1</v>
      </c>
      <c r="F6" s="45"/>
      <c r="G6" s="46"/>
    </row>
    <row r="7" spans="1:7" ht="31.5" customHeight="1" x14ac:dyDescent="0.3">
      <c r="B7" s="3" t="s">
        <v>13</v>
      </c>
      <c r="C7" s="122"/>
      <c r="D7" s="12" t="s">
        <v>33</v>
      </c>
      <c r="E7" s="47">
        <v>1</v>
      </c>
      <c r="F7" s="47"/>
      <c r="G7" s="48"/>
    </row>
    <row r="8" spans="1:7" ht="47.25" customHeight="1" x14ac:dyDescent="0.3">
      <c r="B8" s="3" t="s">
        <v>11</v>
      </c>
      <c r="C8" s="122"/>
      <c r="D8" s="2" t="s">
        <v>34</v>
      </c>
      <c r="E8" s="45">
        <v>1</v>
      </c>
      <c r="F8" s="45"/>
      <c r="G8" s="46"/>
    </row>
    <row r="9" spans="1:7" ht="32.1" customHeight="1" x14ac:dyDescent="0.3">
      <c r="B9" s="3" t="s">
        <v>12</v>
      </c>
      <c r="C9" s="122"/>
      <c r="D9" s="12" t="s">
        <v>114</v>
      </c>
      <c r="E9" s="47">
        <v>1</v>
      </c>
      <c r="F9" s="47"/>
      <c r="G9" s="48"/>
    </row>
    <row r="10" spans="1:7" ht="63" customHeight="1" x14ac:dyDescent="0.3">
      <c r="B10" s="3" t="s">
        <v>12</v>
      </c>
      <c r="C10" s="121"/>
      <c r="D10" s="109" t="s">
        <v>35</v>
      </c>
      <c r="E10" s="45">
        <v>1</v>
      </c>
      <c r="F10" s="45"/>
      <c r="G10" s="49"/>
    </row>
    <row r="11" spans="1:7" x14ac:dyDescent="0.3"/>
    <row r="12" spans="1:7" x14ac:dyDescent="0.3"/>
    <row r="13" spans="1:7" x14ac:dyDescent="0.3"/>
    <row r="14" spans="1:7" s="7" customFormat="1" x14ac:dyDescent="0.3"/>
  </sheetData>
  <sheetProtection selectLockedCells="1" selectUnlockedCells="1"/>
  <mergeCells count="6">
    <mergeCell ref="A1:D2"/>
    <mergeCell ref="C6:C10"/>
    <mergeCell ref="E4:G4"/>
    <mergeCell ref="B4:B5"/>
    <mergeCell ref="D4:D5"/>
    <mergeCell ref="C4:C5"/>
  </mergeCells>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4</xdr:col>
                    <xdr:colOff>0</xdr:colOff>
                    <xdr:row>5</xdr:row>
                    <xdr:rowOff>7620</xdr:rowOff>
                  </from>
                  <to>
                    <xdr:col>7</xdr:col>
                    <xdr:colOff>0</xdr:colOff>
                    <xdr:row>6</xdr:row>
                    <xdr:rowOff>7620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4</xdr:col>
                    <xdr:colOff>327660</xdr:colOff>
                    <xdr:row>5</xdr:row>
                    <xdr:rowOff>68580</xdr:rowOff>
                  </from>
                  <to>
                    <xdr:col>4</xdr:col>
                    <xdr:colOff>556260</xdr:colOff>
                    <xdr:row>5</xdr:row>
                    <xdr:rowOff>327660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6</xdr:col>
                    <xdr:colOff>327660</xdr:colOff>
                    <xdr:row>5</xdr:row>
                    <xdr:rowOff>76200</xdr:rowOff>
                  </from>
                  <to>
                    <xdr:col>6</xdr:col>
                    <xdr:colOff>495300</xdr:colOff>
                    <xdr:row>5</xdr:row>
                    <xdr:rowOff>335280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4</xdr:col>
                    <xdr:colOff>0</xdr:colOff>
                    <xdr:row>6</xdr:row>
                    <xdr:rowOff>0</xdr:rowOff>
                  </from>
                  <to>
                    <xdr:col>6</xdr:col>
                    <xdr:colOff>861060</xdr:colOff>
                    <xdr:row>7</xdr:row>
                    <xdr:rowOff>0</xdr:rowOff>
                  </to>
                </anchor>
              </controlPr>
            </control>
          </mc:Choice>
        </mc:AlternateContent>
        <mc:AlternateContent xmlns:mc="http://schemas.openxmlformats.org/markup-compatibility/2006">
          <mc:Choice Requires="x14">
            <control shapeId="4101" r:id="rId8" name="Option Button 5">
              <controlPr locked="0" defaultSize="0" autoFill="0" autoLine="0" autoPict="0">
                <anchor moveWithCells="1">
                  <from>
                    <xdr:col>4</xdr:col>
                    <xdr:colOff>327660</xdr:colOff>
                    <xdr:row>6</xdr:row>
                    <xdr:rowOff>76200</xdr:rowOff>
                  </from>
                  <to>
                    <xdr:col>4</xdr:col>
                    <xdr:colOff>556260</xdr:colOff>
                    <xdr:row>6</xdr:row>
                    <xdr:rowOff>327660</xdr:rowOff>
                  </to>
                </anchor>
              </controlPr>
            </control>
          </mc:Choice>
        </mc:AlternateContent>
        <mc:AlternateContent xmlns:mc="http://schemas.openxmlformats.org/markup-compatibility/2006">
          <mc:Choice Requires="x14">
            <control shapeId="4102" r:id="rId9" name="Option Button 6">
              <controlPr locked="0" defaultSize="0" autoFill="0" autoLine="0" autoPict="0">
                <anchor moveWithCells="1">
                  <from>
                    <xdr:col>6</xdr:col>
                    <xdr:colOff>327660</xdr:colOff>
                    <xdr:row>6</xdr:row>
                    <xdr:rowOff>76200</xdr:rowOff>
                  </from>
                  <to>
                    <xdr:col>6</xdr:col>
                    <xdr:colOff>556260</xdr:colOff>
                    <xdr:row>6</xdr:row>
                    <xdr:rowOff>327660</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4</xdr:col>
                    <xdr:colOff>7620</xdr:colOff>
                    <xdr:row>7</xdr:row>
                    <xdr:rowOff>0</xdr:rowOff>
                  </from>
                  <to>
                    <xdr:col>6</xdr:col>
                    <xdr:colOff>861060</xdr:colOff>
                    <xdr:row>8</xdr:row>
                    <xdr:rowOff>0</xdr:rowOff>
                  </to>
                </anchor>
              </controlPr>
            </control>
          </mc:Choice>
        </mc:AlternateContent>
        <mc:AlternateContent xmlns:mc="http://schemas.openxmlformats.org/markup-compatibility/2006">
          <mc:Choice Requires="x14">
            <control shapeId="4104" r:id="rId11" name="Option Button 8">
              <controlPr locked="0" defaultSize="0" autoFill="0" autoLine="0" autoPict="0">
                <anchor moveWithCells="1">
                  <from>
                    <xdr:col>4</xdr:col>
                    <xdr:colOff>327660</xdr:colOff>
                    <xdr:row>7</xdr:row>
                    <xdr:rowOff>114300</xdr:rowOff>
                  </from>
                  <to>
                    <xdr:col>4</xdr:col>
                    <xdr:colOff>518160</xdr:colOff>
                    <xdr:row>7</xdr:row>
                    <xdr:rowOff>480060</xdr:rowOff>
                  </to>
                </anchor>
              </controlPr>
            </control>
          </mc:Choice>
        </mc:AlternateContent>
        <mc:AlternateContent xmlns:mc="http://schemas.openxmlformats.org/markup-compatibility/2006">
          <mc:Choice Requires="x14">
            <control shapeId="4105" r:id="rId12" name="Option Button 9">
              <controlPr locked="0" defaultSize="0" autoFill="0" autoLine="0" autoPict="0">
                <anchor moveWithCells="1">
                  <from>
                    <xdr:col>6</xdr:col>
                    <xdr:colOff>327660</xdr:colOff>
                    <xdr:row>7</xdr:row>
                    <xdr:rowOff>99060</xdr:rowOff>
                  </from>
                  <to>
                    <xdr:col>6</xdr:col>
                    <xdr:colOff>601980</xdr:colOff>
                    <xdr:row>7</xdr:row>
                    <xdr:rowOff>518160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4</xdr:col>
                    <xdr:colOff>7620</xdr:colOff>
                    <xdr:row>8</xdr:row>
                    <xdr:rowOff>0</xdr:rowOff>
                  </from>
                  <to>
                    <xdr:col>7</xdr:col>
                    <xdr:colOff>7620</xdr:colOff>
                    <xdr:row>9</xdr:row>
                    <xdr:rowOff>0</xdr:rowOff>
                  </to>
                </anchor>
              </controlPr>
            </control>
          </mc:Choice>
        </mc:AlternateContent>
        <mc:AlternateContent xmlns:mc="http://schemas.openxmlformats.org/markup-compatibility/2006">
          <mc:Choice Requires="x14">
            <control shapeId="4107" r:id="rId14" name="Option Button 11">
              <controlPr locked="0" defaultSize="0" autoFill="0" autoLine="0" autoPict="0">
                <anchor moveWithCells="1">
                  <from>
                    <xdr:col>4</xdr:col>
                    <xdr:colOff>327660</xdr:colOff>
                    <xdr:row>8</xdr:row>
                    <xdr:rowOff>99060</xdr:rowOff>
                  </from>
                  <to>
                    <xdr:col>4</xdr:col>
                    <xdr:colOff>556260</xdr:colOff>
                    <xdr:row>8</xdr:row>
                    <xdr:rowOff>304800</xdr:rowOff>
                  </to>
                </anchor>
              </controlPr>
            </control>
          </mc:Choice>
        </mc:AlternateContent>
        <mc:AlternateContent xmlns:mc="http://schemas.openxmlformats.org/markup-compatibility/2006">
          <mc:Choice Requires="x14">
            <control shapeId="4108" r:id="rId15" name="Option Button 12">
              <controlPr locked="0" defaultSize="0" autoFill="0" autoLine="0" autoPict="0">
                <anchor moveWithCells="1">
                  <from>
                    <xdr:col>6</xdr:col>
                    <xdr:colOff>327660</xdr:colOff>
                    <xdr:row>8</xdr:row>
                    <xdr:rowOff>60960</xdr:rowOff>
                  </from>
                  <to>
                    <xdr:col>6</xdr:col>
                    <xdr:colOff>563880</xdr:colOff>
                    <xdr:row>8</xdr:row>
                    <xdr:rowOff>365760</xdr:rowOff>
                  </to>
                </anchor>
              </controlPr>
            </control>
          </mc:Choice>
        </mc:AlternateContent>
        <mc:AlternateContent xmlns:mc="http://schemas.openxmlformats.org/markup-compatibility/2006">
          <mc:Choice Requires="x14">
            <control shapeId="4112" r:id="rId16" name="Group Box 16">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4113" r:id="rId17" name="Option Button 17">
              <controlPr locked="0" defaultSize="0" autoFill="0" autoLine="0" autoPict="0">
                <anchor moveWithCells="1">
                  <from>
                    <xdr:col>4</xdr:col>
                    <xdr:colOff>327660</xdr:colOff>
                    <xdr:row>9</xdr:row>
                    <xdr:rowOff>137160</xdr:rowOff>
                  </from>
                  <to>
                    <xdr:col>4</xdr:col>
                    <xdr:colOff>525780</xdr:colOff>
                    <xdr:row>9</xdr:row>
                    <xdr:rowOff>640080</xdr:rowOff>
                  </to>
                </anchor>
              </controlPr>
            </control>
          </mc:Choice>
        </mc:AlternateContent>
        <mc:AlternateContent xmlns:mc="http://schemas.openxmlformats.org/markup-compatibility/2006">
          <mc:Choice Requires="x14">
            <control shapeId="4114" r:id="rId18" name="Option Button 18">
              <controlPr locked="0" defaultSize="0" autoFill="0" autoLine="0" autoPict="0">
                <anchor moveWithCells="1">
                  <from>
                    <xdr:col>6</xdr:col>
                    <xdr:colOff>327660</xdr:colOff>
                    <xdr:row>9</xdr:row>
                    <xdr:rowOff>137160</xdr:rowOff>
                  </from>
                  <to>
                    <xdr:col>6</xdr:col>
                    <xdr:colOff>556260</xdr:colOff>
                    <xdr:row>9</xdr:row>
                    <xdr:rowOff>640080</xdr:rowOff>
                  </to>
                </anchor>
              </controlPr>
            </control>
          </mc:Choice>
        </mc:AlternateContent>
        <mc:AlternateContent xmlns:mc="http://schemas.openxmlformats.org/markup-compatibility/2006">
          <mc:Choice Requires="x14">
            <control shapeId="4115" r:id="rId19" name="Option Button 19">
              <controlPr locked="0" defaultSize="0" autoFill="0" autoLine="0" autoPict="0">
                <anchor moveWithCells="1">
                  <from>
                    <xdr:col>5</xdr:col>
                    <xdr:colOff>327660</xdr:colOff>
                    <xdr:row>5</xdr:row>
                    <xdr:rowOff>68580</xdr:rowOff>
                  </from>
                  <to>
                    <xdr:col>5</xdr:col>
                    <xdr:colOff>556260</xdr:colOff>
                    <xdr:row>5</xdr:row>
                    <xdr:rowOff>327660</xdr:rowOff>
                  </to>
                </anchor>
              </controlPr>
            </control>
          </mc:Choice>
        </mc:AlternateContent>
        <mc:AlternateContent xmlns:mc="http://schemas.openxmlformats.org/markup-compatibility/2006">
          <mc:Choice Requires="x14">
            <control shapeId="4116" r:id="rId20" name="Option Button 20">
              <controlPr locked="0" defaultSize="0" autoFill="0" autoLine="0" autoPict="0">
                <anchor moveWithCells="1">
                  <from>
                    <xdr:col>5</xdr:col>
                    <xdr:colOff>327660</xdr:colOff>
                    <xdr:row>6</xdr:row>
                    <xdr:rowOff>68580</xdr:rowOff>
                  </from>
                  <to>
                    <xdr:col>5</xdr:col>
                    <xdr:colOff>556260</xdr:colOff>
                    <xdr:row>6</xdr:row>
                    <xdr:rowOff>327660</xdr:rowOff>
                  </to>
                </anchor>
              </controlPr>
            </control>
          </mc:Choice>
        </mc:AlternateContent>
        <mc:AlternateContent xmlns:mc="http://schemas.openxmlformats.org/markup-compatibility/2006">
          <mc:Choice Requires="x14">
            <control shapeId="4117" r:id="rId21" name="Option Button 21">
              <controlPr locked="0" defaultSize="0" autoFill="0" autoLine="0" autoPict="0">
                <anchor moveWithCells="1">
                  <from>
                    <xdr:col>5</xdr:col>
                    <xdr:colOff>327660</xdr:colOff>
                    <xdr:row>7</xdr:row>
                    <xdr:rowOff>160020</xdr:rowOff>
                  </from>
                  <to>
                    <xdr:col>5</xdr:col>
                    <xdr:colOff>563880</xdr:colOff>
                    <xdr:row>7</xdr:row>
                    <xdr:rowOff>419100</xdr:rowOff>
                  </to>
                </anchor>
              </controlPr>
            </control>
          </mc:Choice>
        </mc:AlternateContent>
        <mc:AlternateContent xmlns:mc="http://schemas.openxmlformats.org/markup-compatibility/2006">
          <mc:Choice Requires="x14">
            <control shapeId="4118" r:id="rId22" name="Option Button 22">
              <controlPr locked="0" defaultSize="0" autoFill="0" autoLine="0" autoPict="0">
                <anchor moveWithCells="1">
                  <from>
                    <xdr:col>5</xdr:col>
                    <xdr:colOff>327660</xdr:colOff>
                    <xdr:row>8</xdr:row>
                    <xdr:rowOff>68580</xdr:rowOff>
                  </from>
                  <to>
                    <xdr:col>5</xdr:col>
                    <xdr:colOff>556260</xdr:colOff>
                    <xdr:row>8</xdr:row>
                    <xdr:rowOff>327660</xdr:rowOff>
                  </to>
                </anchor>
              </controlPr>
            </control>
          </mc:Choice>
        </mc:AlternateContent>
        <mc:AlternateContent xmlns:mc="http://schemas.openxmlformats.org/markup-compatibility/2006">
          <mc:Choice Requires="x14">
            <control shapeId="4119" r:id="rId23" name="Option Button 23">
              <controlPr locked="0" defaultSize="0" autoFill="0" autoLine="0" autoPict="0">
                <anchor moveWithCells="1">
                  <from>
                    <xdr:col>5</xdr:col>
                    <xdr:colOff>327660</xdr:colOff>
                    <xdr:row>9</xdr:row>
                    <xdr:rowOff>251460</xdr:rowOff>
                  </from>
                  <to>
                    <xdr:col>5</xdr:col>
                    <xdr:colOff>563880</xdr:colOff>
                    <xdr:row>9</xdr:row>
                    <xdr:rowOff>518160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M13"/>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5.44140625" style="4" hidden="1" customWidth="1"/>
    <col min="3" max="3" width="15" style="4" hidden="1" customWidth="1"/>
    <col min="4" max="4" width="61.33203125" style="4" customWidth="1"/>
    <col min="5" max="6" width="13" style="4" customWidth="1"/>
    <col min="7" max="7" width="12.44140625" style="4" customWidth="1"/>
    <col min="8" max="8" width="2.6640625" style="4" customWidth="1"/>
    <col min="9" max="9" width="11.44140625" style="4" hidden="1" customWidth="1"/>
    <col min="10" max="10" width="2.6640625" style="4" hidden="1" customWidth="1"/>
    <col min="11" max="13" width="0" style="4" hidden="1" customWidth="1"/>
    <col min="14" max="16384" width="11.44140625" style="4" hidden="1"/>
  </cols>
  <sheetData>
    <row r="1" spans="1:7" s="5" customFormat="1" x14ac:dyDescent="0.3">
      <c r="A1" s="118" t="s">
        <v>36</v>
      </c>
      <c r="B1" s="118"/>
      <c r="C1" s="118"/>
      <c r="D1" s="118"/>
    </row>
    <row r="2" spans="1:7" s="5" customFormat="1" x14ac:dyDescent="0.3">
      <c r="A2" s="118"/>
      <c r="B2" s="118"/>
      <c r="C2" s="118"/>
      <c r="D2" s="118"/>
    </row>
    <row r="3" spans="1:7" x14ac:dyDescent="0.3"/>
    <row r="4" spans="1:7" ht="15.75" customHeight="1" x14ac:dyDescent="0.3">
      <c r="B4" s="123" t="s">
        <v>17</v>
      </c>
      <c r="C4" s="120" t="s">
        <v>18</v>
      </c>
      <c r="D4" s="124" t="s">
        <v>25</v>
      </c>
      <c r="E4" s="117" t="s">
        <v>26</v>
      </c>
      <c r="F4" s="117"/>
      <c r="G4" s="117"/>
    </row>
    <row r="5" spans="1:7" ht="15" customHeight="1" x14ac:dyDescent="0.3">
      <c r="B5" s="123"/>
      <c r="C5" s="121"/>
      <c r="D5" s="124"/>
      <c r="E5" s="19" t="s">
        <v>27</v>
      </c>
      <c r="F5" s="19" t="s">
        <v>28</v>
      </c>
      <c r="G5" s="19" t="s">
        <v>29</v>
      </c>
    </row>
    <row r="6" spans="1:7" ht="31.2" x14ac:dyDescent="0.3">
      <c r="B6" s="10" t="s">
        <v>16</v>
      </c>
      <c r="C6" s="120" t="s">
        <v>2</v>
      </c>
      <c r="D6" s="2" t="s">
        <v>37</v>
      </c>
      <c r="E6" s="41">
        <v>1</v>
      </c>
      <c r="F6" s="41"/>
      <c r="G6" s="50"/>
    </row>
    <row r="7" spans="1:7" ht="31.2" x14ac:dyDescent="0.3">
      <c r="B7" s="10" t="s">
        <v>16</v>
      </c>
      <c r="C7" s="122"/>
      <c r="D7" s="12" t="s">
        <v>38</v>
      </c>
      <c r="E7" s="51">
        <v>1</v>
      </c>
      <c r="F7" s="51"/>
      <c r="G7" s="52"/>
    </row>
    <row r="8" spans="1:7" ht="46.8" x14ac:dyDescent="0.3">
      <c r="B8" s="10" t="s">
        <v>16</v>
      </c>
      <c r="C8" s="122"/>
      <c r="D8" s="2" t="s">
        <v>115</v>
      </c>
      <c r="E8" s="41">
        <v>1</v>
      </c>
      <c r="F8" s="41"/>
      <c r="G8" s="50"/>
    </row>
    <row r="9" spans="1:7" ht="31.2" x14ac:dyDescent="0.3">
      <c r="B9" s="10" t="s">
        <v>14</v>
      </c>
      <c r="C9" s="121"/>
      <c r="D9" s="21" t="s">
        <v>39</v>
      </c>
      <c r="E9" s="51">
        <v>1</v>
      </c>
      <c r="F9" s="51"/>
      <c r="G9" s="52"/>
    </row>
    <row r="10" spans="1:7" x14ac:dyDescent="0.3"/>
    <row r="11" spans="1:7" x14ac:dyDescent="0.3"/>
    <row r="12" spans="1:7" x14ac:dyDescent="0.3"/>
    <row r="13" spans="1:7" s="5" customFormat="1" x14ac:dyDescent="0.3"/>
  </sheetData>
  <sheetProtection selectLockedCells="1" selectUnlockedCells="1"/>
  <mergeCells count="6">
    <mergeCell ref="A1:D2"/>
    <mergeCell ref="C4:C5"/>
    <mergeCell ref="C6:C9"/>
    <mergeCell ref="E4:G4"/>
    <mergeCell ref="B4:B5"/>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4</xdr:col>
                    <xdr:colOff>0</xdr:colOff>
                    <xdr:row>5</xdr:row>
                    <xdr:rowOff>0</xdr:rowOff>
                  </from>
                  <to>
                    <xdr:col>7</xdr:col>
                    <xdr:colOff>7620</xdr:colOff>
                    <xdr:row>6</xdr:row>
                    <xdr:rowOff>0</xdr:rowOff>
                  </to>
                </anchor>
              </controlPr>
            </control>
          </mc:Choice>
        </mc:AlternateContent>
        <mc:AlternateContent xmlns:mc="http://schemas.openxmlformats.org/markup-compatibility/2006">
          <mc:Choice Requires="x14">
            <control shapeId="7170" r:id="rId5" name="Option Button 2">
              <controlPr locked="0" defaultSize="0" autoFill="0" autoLine="0" autoPict="0">
                <anchor moveWithCells="1">
                  <from>
                    <xdr:col>4</xdr:col>
                    <xdr:colOff>327660</xdr:colOff>
                    <xdr:row>5</xdr:row>
                    <xdr:rowOff>60960</xdr:rowOff>
                  </from>
                  <to>
                    <xdr:col>4</xdr:col>
                    <xdr:colOff>556260</xdr:colOff>
                    <xdr:row>5</xdr:row>
                    <xdr:rowOff>365760</xdr:rowOff>
                  </to>
                </anchor>
              </controlPr>
            </control>
          </mc:Choice>
        </mc:AlternateContent>
        <mc:AlternateContent xmlns:mc="http://schemas.openxmlformats.org/markup-compatibility/2006">
          <mc:Choice Requires="x14">
            <control shapeId="7171" r:id="rId6" name="Option Button 3">
              <controlPr locked="0" defaultSize="0" autoFill="0" autoLine="0" autoPict="0">
                <anchor moveWithCells="1">
                  <from>
                    <xdr:col>6</xdr:col>
                    <xdr:colOff>304800</xdr:colOff>
                    <xdr:row>5</xdr:row>
                    <xdr:rowOff>60960</xdr:rowOff>
                  </from>
                  <to>
                    <xdr:col>6</xdr:col>
                    <xdr:colOff>533400</xdr:colOff>
                    <xdr:row>5</xdr:row>
                    <xdr:rowOff>365760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4</xdr:col>
                    <xdr:colOff>0</xdr:colOff>
                    <xdr:row>6</xdr:row>
                    <xdr:rowOff>0</xdr:rowOff>
                  </from>
                  <to>
                    <xdr:col>7</xdr:col>
                    <xdr:colOff>7620</xdr:colOff>
                    <xdr:row>7</xdr:row>
                    <xdr:rowOff>0</xdr:rowOff>
                  </to>
                </anchor>
              </controlPr>
            </control>
          </mc:Choice>
        </mc:AlternateContent>
        <mc:AlternateContent xmlns:mc="http://schemas.openxmlformats.org/markup-compatibility/2006">
          <mc:Choice Requires="x14">
            <control shapeId="7173" r:id="rId8" name="Option Button 5">
              <controlPr locked="0" defaultSize="0" autoFill="0" autoLine="0" autoPict="0">
                <anchor moveWithCells="1">
                  <from>
                    <xdr:col>4</xdr:col>
                    <xdr:colOff>327660</xdr:colOff>
                    <xdr:row>6</xdr:row>
                    <xdr:rowOff>99060</xdr:rowOff>
                  </from>
                  <to>
                    <xdr:col>4</xdr:col>
                    <xdr:colOff>533400</xdr:colOff>
                    <xdr:row>6</xdr:row>
                    <xdr:rowOff>327660</xdr:rowOff>
                  </to>
                </anchor>
              </controlPr>
            </control>
          </mc:Choice>
        </mc:AlternateContent>
        <mc:AlternateContent xmlns:mc="http://schemas.openxmlformats.org/markup-compatibility/2006">
          <mc:Choice Requires="x14">
            <control shapeId="7174" r:id="rId9" name="Option Button 6">
              <controlPr locked="0" defaultSize="0" autoFill="0" autoLine="0" autoPict="0">
                <anchor moveWithCells="1">
                  <from>
                    <xdr:col>6</xdr:col>
                    <xdr:colOff>304800</xdr:colOff>
                    <xdr:row>6</xdr:row>
                    <xdr:rowOff>76200</xdr:rowOff>
                  </from>
                  <to>
                    <xdr:col>6</xdr:col>
                    <xdr:colOff>518160</xdr:colOff>
                    <xdr:row>6</xdr:row>
                    <xdr:rowOff>327660</xdr:rowOff>
                  </to>
                </anchor>
              </controlPr>
            </control>
          </mc:Choice>
        </mc:AlternateContent>
        <mc:AlternateContent xmlns:mc="http://schemas.openxmlformats.org/markup-compatibility/2006">
          <mc:Choice Requires="x14">
            <control shapeId="7175" r:id="rId10" name="Group Box 7">
              <controlPr defaultSize="0" autoFill="0" autoPict="0">
                <anchor moveWithCells="1">
                  <from>
                    <xdr:col>4</xdr:col>
                    <xdr:colOff>0</xdr:colOff>
                    <xdr:row>7</xdr:row>
                    <xdr:rowOff>0</xdr:rowOff>
                  </from>
                  <to>
                    <xdr:col>7</xdr:col>
                    <xdr:colOff>7620</xdr:colOff>
                    <xdr:row>8</xdr:row>
                    <xdr:rowOff>0</xdr:rowOff>
                  </to>
                </anchor>
              </controlPr>
            </control>
          </mc:Choice>
        </mc:AlternateContent>
        <mc:AlternateContent xmlns:mc="http://schemas.openxmlformats.org/markup-compatibility/2006">
          <mc:Choice Requires="x14">
            <control shapeId="7176" r:id="rId11" name="Option Button 8">
              <controlPr locked="0" defaultSize="0" autoFill="0" autoLine="0" autoPict="0">
                <anchor moveWithCells="1">
                  <from>
                    <xdr:col>4</xdr:col>
                    <xdr:colOff>327660</xdr:colOff>
                    <xdr:row>7</xdr:row>
                    <xdr:rowOff>76200</xdr:rowOff>
                  </from>
                  <to>
                    <xdr:col>4</xdr:col>
                    <xdr:colOff>556260</xdr:colOff>
                    <xdr:row>7</xdr:row>
                    <xdr:rowOff>518160</xdr:rowOff>
                  </to>
                </anchor>
              </controlPr>
            </control>
          </mc:Choice>
        </mc:AlternateContent>
        <mc:AlternateContent xmlns:mc="http://schemas.openxmlformats.org/markup-compatibility/2006">
          <mc:Choice Requires="x14">
            <control shapeId="7177" r:id="rId12" name="Option Button 9">
              <controlPr locked="0" defaultSize="0" autoFill="0" autoLine="0" autoPict="0">
                <anchor moveWithCells="1">
                  <from>
                    <xdr:col>6</xdr:col>
                    <xdr:colOff>297180</xdr:colOff>
                    <xdr:row>7</xdr:row>
                    <xdr:rowOff>76200</xdr:rowOff>
                  </from>
                  <to>
                    <xdr:col>6</xdr:col>
                    <xdr:colOff>525780</xdr:colOff>
                    <xdr:row>7</xdr:row>
                    <xdr:rowOff>525780</xdr:rowOff>
                  </to>
                </anchor>
              </controlPr>
            </control>
          </mc:Choice>
        </mc:AlternateContent>
        <mc:AlternateContent xmlns:mc="http://schemas.openxmlformats.org/markup-compatibility/2006">
          <mc:Choice Requires="x14">
            <control shapeId="7178" r:id="rId13" name="Group Box 10">
              <controlPr defaultSize="0" autoFill="0" autoPict="0">
                <anchor moveWithCells="1">
                  <from>
                    <xdr:col>4</xdr:col>
                    <xdr:colOff>0</xdr:colOff>
                    <xdr:row>8</xdr:row>
                    <xdr:rowOff>0</xdr:rowOff>
                  </from>
                  <to>
                    <xdr:col>7</xdr:col>
                    <xdr:colOff>7620</xdr:colOff>
                    <xdr:row>9</xdr:row>
                    <xdr:rowOff>0</xdr:rowOff>
                  </to>
                </anchor>
              </controlPr>
            </control>
          </mc:Choice>
        </mc:AlternateContent>
        <mc:AlternateContent xmlns:mc="http://schemas.openxmlformats.org/markup-compatibility/2006">
          <mc:Choice Requires="x14">
            <control shapeId="7179" r:id="rId14" name="Option Button 11">
              <controlPr locked="0" defaultSize="0" autoFill="0" autoLine="0" autoPict="0">
                <anchor moveWithCells="1">
                  <from>
                    <xdr:col>4</xdr:col>
                    <xdr:colOff>327660</xdr:colOff>
                    <xdr:row>8</xdr:row>
                    <xdr:rowOff>99060</xdr:rowOff>
                  </from>
                  <to>
                    <xdr:col>4</xdr:col>
                    <xdr:colOff>533400</xdr:colOff>
                    <xdr:row>9</xdr:row>
                    <xdr:rowOff>0</xdr:rowOff>
                  </to>
                </anchor>
              </controlPr>
            </control>
          </mc:Choice>
        </mc:AlternateContent>
        <mc:AlternateContent xmlns:mc="http://schemas.openxmlformats.org/markup-compatibility/2006">
          <mc:Choice Requires="x14">
            <control shapeId="7180" r:id="rId15" name="Option Button 12">
              <controlPr locked="0" defaultSize="0" autoFill="0" autoLine="0" autoPict="0">
                <anchor moveWithCells="1">
                  <from>
                    <xdr:col>6</xdr:col>
                    <xdr:colOff>297180</xdr:colOff>
                    <xdr:row>8</xdr:row>
                    <xdr:rowOff>99060</xdr:rowOff>
                  </from>
                  <to>
                    <xdr:col>6</xdr:col>
                    <xdr:colOff>518160</xdr:colOff>
                    <xdr:row>9</xdr:row>
                    <xdr:rowOff>0</xdr:rowOff>
                  </to>
                </anchor>
              </controlPr>
            </control>
          </mc:Choice>
        </mc:AlternateContent>
        <mc:AlternateContent xmlns:mc="http://schemas.openxmlformats.org/markup-compatibility/2006">
          <mc:Choice Requires="x14">
            <control shapeId="7181" r:id="rId16" name="Option Button 13">
              <controlPr locked="0" defaultSize="0" autoFill="0" autoLine="0" autoPict="0">
                <anchor moveWithCells="1">
                  <from>
                    <xdr:col>5</xdr:col>
                    <xdr:colOff>327660</xdr:colOff>
                    <xdr:row>5</xdr:row>
                    <xdr:rowOff>60960</xdr:rowOff>
                  </from>
                  <to>
                    <xdr:col>5</xdr:col>
                    <xdr:colOff>556260</xdr:colOff>
                    <xdr:row>5</xdr:row>
                    <xdr:rowOff>365760</xdr:rowOff>
                  </to>
                </anchor>
              </controlPr>
            </control>
          </mc:Choice>
        </mc:AlternateContent>
        <mc:AlternateContent xmlns:mc="http://schemas.openxmlformats.org/markup-compatibility/2006">
          <mc:Choice Requires="x14">
            <control shapeId="7182" r:id="rId17" name="Option Button 14">
              <controlPr locked="0" defaultSize="0" autoFill="0" autoLine="0" autoPict="0">
                <anchor moveWithCells="1">
                  <from>
                    <xdr:col>5</xdr:col>
                    <xdr:colOff>327660</xdr:colOff>
                    <xdr:row>6</xdr:row>
                    <xdr:rowOff>60960</xdr:rowOff>
                  </from>
                  <to>
                    <xdr:col>5</xdr:col>
                    <xdr:colOff>556260</xdr:colOff>
                    <xdr:row>6</xdr:row>
                    <xdr:rowOff>365760</xdr:rowOff>
                  </to>
                </anchor>
              </controlPr>
            </control>
          </mc:Choice>
        </mc:AlternateContent>
        <mc:AlternateContent xmlns:mc="http://schemas.openxmlformats.org/markup-compatibility/2006">
          <mc:Choice Requires="x14">
            <control shapeId="7183" r:id="rId18" name="Option Button 15">
              <controlPr locked="0" defaultSize="0" autoFill="0" autoLine="0" autoPict="0">
                <anchor moveWithCells="1">
                  <from>
                    <xdr:col>5</xdr:col>
                    <xdr:colOff>327660</xdr:colOff>
                    <xdr:row>7</xdr:row>
                    <xdr:rowOff>160020</xdr:rowOff>
                  </from>
                  <to>
                    <xdr:col>5</xdr:col>
                    <xdr:colOff>556260</xdr:colOff>
                    <xdr:row>7</xdr:row>
                    <xdr:rowOff>457200</xdr:rowOff>
                  </to>
                </anchor>
              </controlPr>
            </control>
          </mc:Choice>
        </mc:AlternateContent>
        <mc:AlternateContent xmlns:mc="http://schemas.openxmlformats.org/markup-compatibility/2006">
          <mc:Choice Requires="x14">
            <control shapeId="7184" r:id="rId19" name="Option Button 16">
              <controlPr locked="0" defaultSize="0" autoFill="0" autoLine="0" autoPict="0">
                <anchor moveWithCells="1">
                  <from>
                    <xdr:col>5</xdr:col>
                    <xdr:colOff>327660</xdr:colOff>
                    <xdr:row>8</xdr:row>
                    <xdr:rowOff>60960</xdr:rowOff>
                  </from>
                  <to>
                    <xdr:col>5</xdr:col>
                    <xdr:colOff>556260</xdr:colOff>
                    <xdr:row>8</xdr:row>
                    <xdr:rowOff>365760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M16"/>
  <sheetViews>
    <sheetView showGridLines="0" showRowColHeaders="0" zoomScale="160" zoomScaleNormal="160" workbookViewId="0">
      <selection activeCell="E8" sqref="E8"/>
    </sheetView>
  </sheetViews>
  <sheetFormatPr defaultColWidth="0" defaultRowHeight="14.4" zeroHeight="1" x14ac:dyDescent="0.3"/>
  <cols>
    <col min="1" max="1" width="2.6640625" style="4" customWidth="1"/>
    <col min="2" max="2" width="15.5546875" style="4" hidden="1" customWidth="1"/>
    <col min="3" max="3" width="16" style="4" hidden="1" customWidth="1"/>
    <col min="4" max="4" width="63.6640625" style="4" customWidth="1"/>
    <col min="5" max="6" width="12.6640625" style="4" customWidth="1"/>
    <col min="7" max="7" width="12.33203125" style="4" customWidth="1"/>
    <col min="8" max="8" width="2.6640625" style="4" customWidth="1"/>
    <col min="9" max="9" width="11.44140625" style="4" hidden="1" customWidth="1"/>
    <col min="10" max="10" width="2.6640625" style="4" hidden="1" customWidth="1"/>
    <col min="11" max="13" width="0" style="4" hidden="1" customWidth="1"/>
    <col min="14" max="16384" width="11.44140625" style="4" hidden="1"/>
  </cols>
  <sheetData>
    <row r="1" spans="1:7" s="5" customFormat="1" x14ac:dyDescent="0.3">
      <c r="A1" s="125" t="s">
        <v>116</v>
      </c>
      <c r="B1" s="125"/>
      <c r="C1" s="125"/>
      <c r="D1" s="125"/>
    </row>
    <row r="2" spans="1:7" s="5" customFormat="1" x14ac:dyDescent="0.3">
      <c r="A2" s="125"/>
      <c r="B2" s="125"/>
      <c r="C2" s="125"/>
      <c r="D2" s="125"/>
    </row>
    <row r="3" spans="1:7" x14ac:dyDescent="0.3"/>
    <row r="4" spans="1:7" ht="15.75" customHeight="1" x14ac:dyDescent="0.3">
      <c r="B4" s="123" t="s">
        <v>17</v>
      </c>
      <c r="C4" s="120" t="s">
        <v>18</v>
      </c>
      <c r="D4" s="124" t="s">
        <v>25</v>
      </c>
      <c r="E4" s="117" t="s">
        <v>26</v>
      </c>
      <c r="F4" s="117"/>
      <c r="G4" s="117"/>
    </row>
    <row r="5" spans="1:7" ht="15" customHeight="1" x14ac:dyDescent="0.3">
      <c r="B5" s="123"/>
      <c r="C5" s="121"/>
      <c r="D5" s="124"/>
      <c r="E5" s="19" t="s">
        <v>27</v>
      </c>
      <c r="F5" s="19" t="s">
        <v>28</v>
      </c>
      <c r="G5" s="19" t="s">
        <v>29</v>
      </c>
    </row>
    <row r="6" spans="1:7" ht="31.5" customHeight="1" x14ac:dyDescent="0.3">
      <c r="B6" s="10" t="s">
        <v>11</v>
      </c>
      <c r="C6" s="120" t="s">
        <v>3</v>
      </c>
      <c r="D6" s="11" t="s">
        <v>40</v>
      </c>
      <c r="E6" s="41">
        <v>1</v>
      </c>
      <c r="F6" s="41"/>
      <c r="G6" s="50"/>
    </row>
    <row r="7" spans="1:7" ht="31.2" x14ac:dyDescent="0.3">
      <c r="B7" s="10" t="s">
        <v>11</v>
      </c>
      <c r="C7" s="122"/>
      <c r="D7" s="21" t="s">
        <v>41</v>
      </c>
      <c r="E7" s="51">
        <v>1</v>
      </c>
      <c r="F7" s="51"/>
      <c r="G7" s="52"/>
    </row>
    <row r="8" spans="1:7" ht="31.2" x14ac:dyDescent="0.3">
      <c r="B8" s="10" t="s">
        <v>11</v>
      </c>
      <c r="C8" s="122"/>
      <c r="D8" s="11" t="s">
        <v>117</v>
      </c>
      <c r="E8" s="41">
        <v>1</v>
      </c>
      <c r="F8" s="41"/>
      <c r="G8" s="50"/>
    </row>
    <row r="9" spans="1:7" ht="46.8" x14ac:dyDescent="0.3">
      <c r="B9" s="10" t="s">
        <v>15</v>
      </c>
      <c r="C9" s="122"/>
      <c r="D9" s="12" t="s">
        <v>42</v>
      </c>
      <c r="E9" s="51">
        <v>1</v>
      </c>
      <c r="F9" s="51"/>
      <c r="G9" s="52"/>
    </row>
    <row r="10" spans="1:7" ht="31.2" x14ac:dyDescent="0.3">
      <c r="B10" s="10" t="s">
        <v>11</v>
      </c>
      <c r="C10" s="122"/>
      <c r="D10" s="11" t="s">
        <v>43</v>
      </c>
      <c r="E10" s="41">
        <v>1</v>
      </c>
      <c r="F10" s="41"/>
      <c r="G10" s="50"/>
    </row>
    <row r="11" spans="1:7" ht="31.2" x14ac:dyDescent="0.3">
      <c r="B11" s="10" t="s">
        <v>11</v>
      </c>
      <c r="C11" s="122"/>
      <c r="D11" s="21" t="s">
        <v>44</v>
      </c>
      <c r="E11" s="51">
        <v>1</v>
      </c>
      <c r="F11" s="51"/>
      <c r="G11" s="52"/>
    </row>
    <row r="12" spans="1:7" ht="31.2" x14ac:dyDescent="0.3">
      <c r="B12" s="10" t="s">
        <v>11</v>
      </c>
      <c r="C12" s="121"/>
      <c r="D12" s="2" t="s">
        <v>45</v>
      </c>
      <c r="E12" s="41">
        <v>1</v>
      </c>
      <c r="F12" s="41"/>
      <c r="G12" s="50"/>
    </row>
    <row r="13" spans="1:7" x14ac:dyDescent="0.3"/>
    <row r="14" spans="1:7" x14ac:dyDescent="0.3"/>
    <row r="15" spans="1:7" x14ac:dyDescent="0.3"/>
    <row r="16" spans="1:7" s="5" customFormat="1" x14ac:dyDescent="0.3"/>
  </sheetData>
  <sheetProtection selectLockedCells="1" selectUnlockedCells="1"/>
  <mergeCells count="6">
    <mergeCell ref="C6:C12"/>
    <mergeCell ref="A1:D2"/>
    <mergeCell ref="E4:G4"/>
    <mergeCell ref="B4:B5"/>
    <mergeCell ref="D4:D5"/>
    <mergeCell ref="C4:C5"/>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8194" r:id="rId5" name="Option Button 2">
              <controlPr locked="0" defaultSize="0" autoFill="0" autoLine="0" autoPict="0">
                <anchor moveWithCells="1">
                  <from>
                    <xdr:col>4</xdr:col>
                    <xdr:colOff>327660</xdr:colOff>
                    <xdr:row>5</xdr:row>
                    <xdr:rowOff>60960</xdr:rowOff>
                  </from>
                  <to>
                    <xdr:col>4</xdr:col>
                    <xdr:colOff>518160</xdr:colOff>
                    <xdr:row>5</xdr:row>
                    <xdr:rowOff>342900</xdr:rowOff>
                  </to>
                </anchor>
              </controlPr>
            </control>
          </mc:Choice>
        </mc:AlternateContent>
        <mc:AlternateContent xmlns:mc="http://schemas.openxmlformats.org/markup-compatibility/2006">
          <mc:Choice Requires="x14">
            <control shapeId="8195" r:id="rId6" name="Option Button 3">
              <controlPr locked="0" defaultSize="0" autoFill="0" autoLine="0" autoPict="0">
                <anchor moveWithCells="1">
                  <from>
                    <xdr:col>6</xdr:col>
                    <xdr:colOff>304800</xdr:colOff>
                    <xdr:row>5</xdr:row>
                    <xdr:rowOff>60960</xdr:rowOff>
                  </from>
                  <to>
                    <xdr:col>6</xdr:col>
                    <xdr:colOff>495300</xdr:colOff>
                    <xdr:row>5</xdr:row>
                    <xdr:rowOff>335280</xdr:rowOff>
                  </to>
                </anchor>
              </controlPr>
            </control>
          </mc:Choice>
        </mc:AlternateContent>
        <mc:AlternateContent xmlns:mc="http://schemas.openxmlformats.org/markup-compatibility/2006">
          <mc:Choice Requires="x14">
            <control shapeId="8196" r:id="rId7" name="Group Box 4">
              <controlPr defaultSize="0" autoFill="0" autoPict="0">
                <anchor moveWithCells="1">
                  <from>
                    <xdr:col>4</xdr:col>
                    <xdr:colOff>0</xdr:colOff>
                    <xdr:row>6</xdr:row>
                    <xdr:rowOff>0</xdr:rowOff>
                  </from>
                  <to>
                    <xdr:col>7</xdr:col>
                    <xdr:colOff>0</xdr:colOff>
                    <xdr:row>7</xdr:row>
                    <xdr:rowOff>182880</xdr:rowOff>
                  </to>
                </anchor>
              </controlPr>
            </control>
          </mc:Choice>
        </mc:AlternateContent>
        <mc:AlternateContent xmlns:mc="http://schemas.openxmlformats.org/markup-compatibility/2006">
          <mc:Choice Requires="x14">
            <control shapeId="8197" r:id="rId8" name="Option Button 5">
              <controlPr locked="0" defaultSize="0" autoFill="0" autoLine="0" autoPict="0">
                <anchor moveWithCells="1">
                  <from>
                    <xdr:col>4</xdr:col>
                    <xdr:colOff>327660</xdr:colOff>
                    <xdr:row>6</xdr:row>
                    <xdr:rowOff>144780</xdr:rowOff>
                  </from>
                  <to>
                    <xdr:col>4</xdr:col>
                    <xdr:colOff>556260</xdr:colOff>
                    <xdr:row>7</xdr:row>
                    <xdr:rowOff>182880</xdr:rowOff>
                  </to>
                </anchor>
              </controlPr>
            </control>
          </mc:Choice>
        </mc:AlternateContent>
        <mc:AlternateContent xmlns:mc="http://schemas.openxmlformats.org/markup-compatibility/2006">
          <mc:Choice Requires="x14">
            <control shapeId="8198" r:id="rId9" name="Option Button 6">
              <controlPr locked="0" defaultSize="0" autoFill="0" autoLine="0" autoPict="0">
                <anchor moveWithCells="1">
                  <from>
                    <xdr:col>6</xdr:col>
                    <xdr:colOff>304800</xdr:colOff>
                    <xdr:row>6</xdr:row>
                    <xdr:rowOff>175260</xdr:rowOff>
                  </from>
                  <to>
                    <xdr:col>6</xdr:col>
                    <xdr:colOff>533400</xdr:colOff>
                    <xdr:row>7</xdr:row>
                    <xdr:rowOff>182880</xdr:rowOff>
                  </to>
                </anchor>
              </controlPr>
            </control>
          </mc:Choice>
        </mc:AlternateContent>
        <mc:AlternateContent xmlns:mc="http://schemas.openxmlformats.org/markup-compatibility/2006">
          <mc:Choice Requires="x14">
            <control shapeId="8199" r:id="rId10" name="Group Box 7">
              <controlPr defaultSize="0" autoFill="0" autoPict="0">
                <anchor moveWithCells="1">
                  <from>
                    <xdr:col>4</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4</xdr:col>
                    <xdr:colOff>327660</xdr:colOff>
                    <xdr:row>7</xdr:row>
                    <xdr:rowOff>68580</xdr:rowOff>
                  </from>
                  <to>
                    <xdr:col>4</xdr:col>
                    <xdr:colOff>518160</xdr:colOff>
                    <xdr:row>7</xdr:row>
                    <xdr:rowOff>335280</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6</xdr:col>
                    <xdr:colOff>304800</xdr:colOff>
                    <xdr:row>7</xdr:row>
                    <xdr:rowOff>68580</xdr:rowOff>
                  </from>
                  <to>
                    <xdr:col>6</xdr:col>
                    <xdr:colOff>495300</xdr:colOff>
                    <xdr:row>7</xdr:row>
                    <xdr:rowOff>335280</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4</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8203" r:id="rId14" name="Option Button 11">
              <controlPr locked="0" defaultSize="0" autoFill="0" autoLine="0" autoPict="0">
                <anchor moveWithCells="1">
                  <from>
                    <xdr:col>4</xdr:col>
                    <xdr:colOff>327660</xdr:colOff>
                    <xdr:row>8</xdr:row>
                    <xdr:rowOff>144780</xdr:rowOff>
                  </from>
                  <to>
                    <xdr:col>4</xdr:col>
                    <xdr:colOff>525780</xdr:colOff>
                    <xdr:row>8</xdr:row>
                    <xdr:rowOff>457200</xdr:rowOff>
                  </to>
                </anchor>
              </controlPr>
            </control>
          </mc:Choice>
        </mc:AlternateContent>
        <mc:AlternateContent xmlns:mc="http://schemas.openxmlformats.org/markup-compatibility/2006">
          <mc:Choice Requires="x14">
            <control shapeId="8204" r:id="rId15" name="Option Button 12">
              <controlPr locked="0" defaultSize="0" autoFill="0" autoLine="0" autoPict="0">
                <anchor moveWithCells="1">
                  <from>
                    <xdr:col>6</xdr:col>
                    <xdr:colOff>304800</xdr:colOff>
                    <xdr:row>8</xdr:row>
                    <xdr:rowOff>144780</xdr:rowOff>
                  </from>
                  <to>
                    <xdr:col>6</xdr:col>
                    <xdr:colOff>518160</xdr:colOff>
                    <xdr:row>8</xdr:row>
                    <xdr:rowOff>457200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8206" r:id="rId17" name="Option Button 14">
              <controlPr locked="0" defaultSize="0" autoFill="0" autoLine="0" autoPict="0">
                <anchor moveWithCells="1">
                  <from>
                    <xdr:col>4</xdr:col>
                    <xdr:colOff>327660</xdr:colOff>
                    <xdr:row>9</xdr:row>
                    <xdr:rowOff>106680</xdr:rowOff>
                  </from>
                  <to>
                    <xdr:col>4</xdr:col>
                    <xdr:colOff>563880</xdr:colOff>
                    <xdr:row>9</xdr:row>
                    <xdr:rowOff>304800</xdr:rowOff>
                  </to>
                </anchor>
              </controlPr>
            </control>
          </mc:Choice>
        </mc:AlternateContent>
        <mc:AlternateContent xmlns:mc="http://schemas.openxmlformats.org/markup-compatibility/2006">
          <mc:Choice Requires="x14">
            <control shapeId="8207" r:id="rId18" name="Option Button 15">
              <controlPr locked="0" defaultSize="0" autoFill="0" autoLine="0" autoPict="0">
                <anchor moveWithCells="1">
                  <from>
                    <xdr:col>6</xdr:col>
                    <xdr:colOff>304800</xdr:colOff>
                    <xdr:row>9</xdr:row>
                    <xdr:rowOff>106680</xdr:rowOff>
                  </from>
                  <to>
                    <xdr:col>6</xdr:col>
                    <xdr:colOff>556260</xdr:colOff>
                    <xdr:row>9</xdr:row>
                    <xdr:rowOff>327660</xdr:rowOff>
                  </to>
                </anchor>
              </controlPr>
            </control>
          </mc:Choice>
        </mc:AlternateContent>
        <mc:AlternateContent xmlns:mc="http://schemas.openxmlformats.org/markup-compatibility/2006">
          <mc:Choice Requires="x14">
            <control shapeId="8208" r:id="rId19" name="Group Box 16">
              <controlPr defaultSize="0" autoFill="0" autoPict="0">
                <anchor moveWithCells="1">
                  <from>
                    <xdr:col>4</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8209" r:id="rId20" name="Option Button 17">
              <controlPr locked="0" defaultSize="0" autoFill="0" autoLine="0" autoPict="0">
                <anchor moveWithCells="1">
                  <from>
                    <xdr:col>4</xdr:col>
                    <xdr:colOff>327660</xdr:colOff>
                    <xdr:row>10</xdr:row>
                    <xdr:rowOff>68580</xdr:rowOff>
                  </from>
                  <to>
                    <xdr:col>4</xdr:col>
                    <xdr:colOff>556260</xdr:colOff>
                    <xdr:row>10</xdr:row>
                    <xdr:rowOff>365760</xdr:rowOff>
                  </to>
                </anchor>
              </controlPr>
            </control>
          </mc:Choice>
        </mc:AlternateContent>
        <mc:AlternateContent xmlns:mc="http://schemas.openxmlformats.org/markup-compatibility/2006">
          <mc:Choice Requires="x14">
            <control shapeId="8210" r:id="rId21" name="Option Button 18">
              <controlPr locked="0" defaultSize="0" autoFill="0" autoLine="0" autoPict="0">
                <anchor moveWithCells="1">
                  <from>
                    <xdr:col>6</xdr:col>
                    <xdr:colOff>304800</xdr:colOff>
                    <xdr:row>10</xdr:row>
                    <xdr:rowOff>68580</xdr:rowOff>
                  </from>
                  <to>
                    <xdr:col>6</xdr:col>
                    <xdr:colOff>533400</xdr:colOff>
                    <xdr:row>10</xdr:row>
                    <xdr:rowOff>365760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4</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8212" r:id="rId23" name="Option Button 20">
              <controlPr locked="0" defaultSize="0" autoFill="0" autoLine="0" autoPict="0">
                <anchor moveWithCells="1">
                  <from>
                    <xdr:col>4</xdr:col>
                    <xdr:colOff>327660</xdr:colOff>
                    <xdr:row>11</xdr:row>
                    <xdr:rowOff>68580</xdr:rowOff>
                  </from>
                  <to>
                    <xdr:col>4</xdr:col>
                    <xdr:colOff>518160</xdr:colOff>
                    <xdr:row>11</xdr:row>
                    <xdr:rowOff>335280</xdr:rowOff>
                  </to>
                </anchor>
              </controlPr>
            </control>
          </mc:Choice>
        </mc:AlternateContent>
        <mc:AlternateContent xmlns:mc="http://schemas.openxmlformats.org/markup-compatibility/2006">
          <mc:Choice Requires="x14">
            <control shapeId="8213" r:id="rId24" name="Option Button 21">
              <controlPr locked="0" defaultSize="0" autoFill="0" autoLine="0" autoPict="0">
                <anchor moveWithCells="1">
                  <from>
                    <xdr:col>6</xdr:col>
                    <xdr:colOff>304800</xdr:colOff>
                    <xdr:row>11</xdr:row>
                    <xdr:rowOff>76200</xdr:rowOff>
                  </from>
                  <to>
                    <xdr:col>6</xdr:col>
                    <xdr:colOff>487680</xdr:colOff>
                    <xdr:row>11</xdr:row>
                    <xdr:rowOff>342900</xdr:rowOff>
                  </to>
                </anchor>
              </controlPr>
            </control>
          </mc:Choice>
        </mc:AlternateContent>
        <mc:AlternateContent xmlns:mc="http://schemas.openxmlformats.org/markup-compatibility/2006">
          <mc:Choice Requires="x14">
            <control shapeId="8214" r:id="rId25" name="Option Button 22">
              <controlPr locked="0" defaultSize="0" autoFill="0" autoLine="0" autoPict="0">
                <anchor moveWithCells="1">
                  <from>
                    <xdr:col>5</xdr:col>
                    <xdr:colOff>327660</xdr:colOff>
                    <xdr:row>5</xdr:row>
                    <xdr:rowOff>60960</xdr:rowOff>
                  </from>
                  <to>
                    <xdr:col>5</xdr:col>
                    <xdr:colOff>518160</xdr:colOff>
                    <xdr:row>5</xdr:row>
                    <xdr:rowOff>342900</xdr:rowOff>
                  </to>
                </anchor>
              </controlPr>
            </control>
          </mc:Choice>
        </mc:AlternateContent>
        <mc:AlternateContent xmlns:mc="http://schemas.openxmlformats.org/markup-compatibility/2006">
          <mc:Choice Requires="x14">
            <control shapeId="8215" r:id="rId26" name="Option Button 23">
              <controlPr locked="0" defaultSize="0" autoFill="0" autoLine="0" autoPict="0">
                <anchor moveWithCells="1">
                  <from>
                    <xdr:col>5</xdr:col>
                    <xdr:colOff>327660</xdr:colOff>
                    <xdr:row>6</xdr:row>
                    <xdr:rowOff>60960</xdr:rowOff>
                  </from>
                  <to>
                    <xdr:col>5</xdr:col>
                    <xdr:colOff>518160</xdr:colOff>
                    <xdr:row>6</xdr:row>
                    <xdr:rowOff>342900</xdr:rowOff>
                  </to>
                </anchor>
              </controlPr>
            </control>
          </mc:Choice>
        </mc:AlternateContent>
        <mc:AlternateContent xmlns:mc="http://schemas.openxmlformats.org/markup-compatibility/2006">
          <mc:Choice Requires="x14">
            <control shapeId="8216" r:id="rId27" name="Option Button 24">
              <controlPr locked="0" defaultSize="0" autoFill="0" autoLine="0" autoPict="0">
                <anchor moveWithCells="1">
                  <from>
                    <xdr:col>5</xdr:col>
                    <xdr:colOff>327660</xdr:colOff>
                    <xdr:row>7</xdr:row>
                    <xdr:rowOff>60960</xdr:rowOff>
                  </from>
                  <to>
                    <xdr:col>5</xdr:col>
                    <xdr:colOff>518160</xdr:colOff>
                    <xdr:row>7</xdr:row>
                    <xdr:rowOff>342900</xdr:rowOff>
                  </to>
                </anchor>
              </controlPr>
            </control>
          </mc:Choice>
        </mc:AlternateContent>
        <mc:AlternateContent xmlns:mc="http://schemas.openxmlformats.org/markup-compatibility/2006">
          <mc:Choice Requires="x14">
            <control shapeId="8217" r:id="rId28" name="Option Button 25">
              <controlPr locked="0" defaultSize="0" autoFill="0" autoLine="0" autoPict="0">
                <anchor moveWithCells="1">
                  <from>
                    <xdr:col>5</xdr:col>
                    <xdr:colOff>335280</xdr:colOff>
                    <xdr:row>8</xdr:row>
                    <xdr:rowOff>144780</xdr:rowOff>
                  </from>
                  <to>
                    <xdr:col>5</xdr:col>
                    <xdr:colOff>525780</xdr:colOff>
                    <xdr:row>8</xdr:row>
                    <xdr:rowOff>441960</xdr:rowOff>
                  </to>
                </anchor>
              </controlPr>
            </control>
          </mc:Choice>
        </mc:AlternateContent>
        <mc:AlternateContent xmlns:mc="http://schemas.openxmlformats.org/markup-compatibility/2006">
          <mc:Choice Requires="x14">
            <control shapeId="8218" r:id="rId29" name="Option Button 26">
              <controlPr locked="0" defaultSize="0" autoFill="0" autoLine="0" autoPict="0">
                <anchor moveWithCells="1">
                  <from>
                    <xdr:col>5</xdr:col>
                    <xdr:colOff>327660</xdr:colOff>
                    <xdr:row>9</xdr:row>
                    <xdr:rowOff>60960</xdr:rowOff>
                  </from>
                  <to>
                    <xdr:col>5</xdr:col>
                    <xdr:colOff>518160</xdr:colOff>
                    <xdr:row>9</xdr:row>
                    <xdr:rowOff>342900</xdr:rowOff>
                  </to>
                </anchor>
              </controlPr>
            </control>
          </mc:Choice>
        </mc:AlternateContent>
        <mc:AlternateContent xmlns:mc="http://schemas.openxmlformats.org/markup-compatibility/2006">
          <mc:Choice Requires="x14">
            <control shapeId="8219" r:id="rId30" name="Option Button 27">
              <controlPr locked="0" defaultSize="0" autoFill="0" autoLine="0" autoPict="0">
                <anchor moveWithCells="1">
                  <from>
                    <xdr:col>5</xdr:col>
                    <xdr:colOff>327660</xdr:colOff>
                    <xdr:row>10</xdr:row>
                    <xdr:rowOff>60960</xdr:rowOff>
                  </from>
                  <to>
                    <xdr:col>5</xdr:col>
                    <xdr:colOff>518160</xdr:colOff>
                    <xdr:row>10</xdr:row>
                    <xdr:rowOff>342900</xdr:rowOff>
                  </to>
                </anchor>
              </controlPr>
            </control>
          </mc:Choice>
        </mc:AlternateContent>
        <mc:AlternateContent xmlns:mc="http://schemas.openxmlformats.org/markup-compatibility/2006">
          <mc:Choice Requires="x14">
            <control shapeId="8220" r:id="rId31" name="Option Button 28">
              <controlPr locked="0" defaultSize="0" autoFill="0" autoLine="0" autoPict="0">
                <anchor moveWithCells="1">
                  <from>
                    <xdr:col>5</xdr:col>
                    <xdr:colOff>327660</xdr:colOff>
                    <xdr:row>11</xdr:row>
                    <xdr:rowOff>60960</xdr:rowOff>
                  </from>
                  <to>
                    <xdr:col>5</xdr:col>
                    <xdr:colOff>518160</xdr:colOff>
                    <xdr:row>11</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M14"/>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1.44140625" style="4" hidden="1" customWidth="1"/>
    <col min="3" max="3" width="15.33203125" style="4" hidden="1" customWidth="1"/>
    <col min="4" max="4" width="67.6640625" style="4" customWidth="1"/>
    <col min="5" max="6" width="12.5546875" style="4" customWidth="1"/>
    <col min="7" max="7" width="11.6640625" style="4" customWidth="1"/>
    <col min="8" max="8" width="2.6640625" style="4" customWidth="1"/>
    <col min="9" max="9" width="11.44140625" style="4" hidden="1" customWidth="1"/>
    <col min="10" max="10" width="2.6640625" style="4" hidden="1" customWidth="1"/>
    <col min="11" max="13" width="0" style="4" hidden="1" customWidth="1"/>
    <col min="14" max="16384" width="11.44140625" style="4" hidden="1"/>
  </cols>
  <sheetData>
    <row r="1" spans="1:7" s="5" customFormat="1" x14ac:dyDescent="0.3">
      <c r="A1" s="126" t="s">
        <v>46</v>
      </c>
      <c r="B1" s="126"/>
      <c r="C1" s="126"/>
      <c r="D1" s="126"/>
    </row>
    <row r="2" spans="1:7" s="5" customFormat="1" x14ac:dyDescent="0.3">
      <c r="A2" s="126"/>
      <c r="B2" s="126"/>
      <c r="C2" s="126"/>
      <c r="D2" s="126"/>
    </row>
    <row r="3" spans="1:7" x14ac:dyDescent="0.3"/>
    <row r="4" spans="1:7" ht="15" customHeight="1" x14ac:dyDescent="0.3">
      <c r="B4" s="123" t="s">
        <v>17</v>
      </c>
      <c r="C4" s="123" t="s">
        <v>18</v>
      </c>
      <c r="D4" s="124" t="s">
        <v>25</v>
      </c>
      <c r="E4" s="117" t="s">
        <v>26</v>
      </c>
      <c r="F4" s="117"/>
      <c r="G4" s="117"/>
    </row>
    <row r="5" spans="1:7" ht="15" customHeight="1" x14ac:dyDescent="0.3">
      <c r="B5" s="123"/>
      <c r="C5" s="123"/>
      <c r="D5" s="124"/>
      <c r="E5" s="19" t="s">
        <v>27</v>
      </c>
      <c r="F5" s="19" t="s">
        <v>28</v>
      </c>
      <c r="G5" s="19" t="s">
        <v>29</v>
      </c>
    </row>
    <row r="6" spans="1:7" ht="31.2" x14ac:dyDescent="0.3">
      <c r="B6" s="10" t="s">
        <v>11</v>
      </c>
      <c r="C6" s="123" t="s">
        <v>4</v>
      </c>
      <c r="D6" s="11" t="s">
        <v>47</v>
      </c>
      <c r="E6" s="41">
        <v>1</v>
      </c>
      <c r="F6" s="41"/>
      <c r="G6" s="41"/>
    </row>
    <row r="7" spans="1:7" ht="31.2" x14ac:dyDescent="0.3">
      <c r="B7" s="10" t="s">
        <v>13</v>
      </c>
      <c r="C7" s="123"/>
      <c r="D7" s="21" t="s">
        <v>48</v>
      </c>
      <c r="E7" s="107">
        <v>1</v>
      </c>
      <c r="F7" s="107"/>
      <c r="G7" s="107"/>
    </row>
    <row r="8" spans="1:7" ht="31.2" x14ac:dyDescent="0.3">
      <c r="B8" s="10" t="s">
        <v>13</v>
      </c>
      <c r="C8" s="123"/>
      <c r="D8" s="11" t="s">
        <v>56</v>
      </c>
      <c r="E8" s="41">
        <v>1</v>
      </c>
      <c r="F8" s="41"/>
      <c r="G8" s="41"/>
    </row>
    <row r="9" spans="1:7" ht="30" customHeight="1" x14ac:dyDescent="0.3">
      <c r="B9" s="10" t="s">
        <v>13</v>
      </c>
      <c r="C9" s="123"/>
      <c r="D9" s="21" t="s">
        <v>49</v>
      </c>
      <c r="E9" s="107">
        <v>1</v>
      </c>
      <c r="F9" s="107"/>
      <c r="G9" s="107"/>
    </row>
    <row r="10" spans="1:7" ht="30" customHeight="1" x14ac:dyDescent="0.3">
      <c r="B10" s="10" t="s">
        <v>11</v>
      </c>
      <c r="C10" s="123"/>
      <c r="D10" s="2" t="s">
        <v>50</v>
      </c>
      <c r="E10" s="41">
        <v>1</v>
      </c>
      <c r="F10" s="41"/>
      <c r="G10" s="41"/>
    </row>
    <row r="11" spans="1:7" x14ac:dyDescent="0.3"/>
    <row r="12" spans="1:7" x14ac:dyDescent="0.3"/>
    <row r="13" spans="1:7" x14ac:dyDescent="0.3"/>
    <row r="14" spans="1:7" s="5" customFormat="1" x14ac:dyDescent="0.3"/>
  </sheetData>
  <sheetProtection selectLockedCells="1" selectUnlockedCells="1"/>
  <mergeCells count="6">
    <mergeCell ref="E4:G4"/>
    <mergeCell ref="A1:D2"/>
    <mergeCell ref="C6:C10"/>
    <mergeCell ref="B4:B5"/>
    <mergeCell ref="C4:C5"/>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4</xdr:col>
                    <xdr:colOff>0</xdr:colOff>
                    <xdr:row>5</xdr:row>
                    <xdr:rowOff>0</xdr:rowOff>
                  </from>
                  <to>
                    <xdr:col>7</xdr:col>
                    <xdr:colOff>0</xdr:colOff>
                    <xdr:row>6</xdr:row>
                    <xdr:rowOff>38100</xdr:rowOff>
                  </to>
                </anchor>
              </controlPr>
            </control>
          </mc:Choice>
        </mc:AlternateContent>
        <mc:AlternateContent xmlns:mc="http://schemas.openxmlformats.org/markup-compatibility/2006">
          <mc:Choice Requires="x14">
            <control shapeId="9218" r:id="rId5" name="Option Button 2">
              <controlPr locked="0" defaultSize="0" autoFill="0" autoLine="0" autoPict="0">
                <anchor moveWithCells="1">
                  <from>
                    <xdr:col>4</xdr:col>
                    <xdr:colOff>327660</xdr:colOff>
                    <xdr:row>5</xdr:row>
                    <xdr:rowOff>76200</xdr:rowOff>
                  </from>
                  <to>
                    <xdr:col>4</xdr:col>
                    <xdr:colOff>556260</xdr:colOff>
                    <xdr:row>5</xdr:row>
                    <xdr:rowOff>373380</xdr:rowOff>
                  </to>
                </anchor>
              </controlPr>
            </control>
          </mc:Choice>
        </mc:AlternateContent>
        <mc:AlternateContent xmlns:mc="http://schemas.openxmlformats.org/markup-compatibility/2006">
          <mc:Choice Requires="x14">
            <control shapeId="9219" r:id="rId6" name="Option Button 3">
              <controlPr locked="0" defaultSize="0" autoFill="0" autoLine="0" autoPict="0">
                <anchor moveWithCells="1">
                  <from>
                    <xdr:col>6</xdr:col>
                    <xdr:colOff>289560</xdr:colOff>
                    <xdr:row>5</xdr:row>
                    <xdr:rowOff>76200</xdr:rowOff>
                  </from>
                  <to>
                    <xdr:col>6</xdr:col>
                    <xdr:colOff>518160</xdr:colOff>
                    <xdr:row>5</xdr:row>
                    <xdr:rowOff>373380</xdr:rowOff>
                  </to>
                </anchor>
              </controlPr>
            </control>
          </mc:Choice>
        </mc:AlternateContent>
        <mc:AlternateContent xmlns:mc="http://schemas.openxmlformats.org/markup-compatibility/2006">
          <mc:Choice Requires="x14">
            <control shapeId="9220" r:id="rId7" name="Group Box 4">
              <controlPr defaultSize="0" autoFill="0" autoPict="0">
                <anchor moveWithCells="1">
                  <from>
                    <xdr:col>4</xdr:col>
                    <xdr:colOff>0</xdr:colOff>
                    <xdr:row>6</xdr:row>
                    <xdr:rowOff>0</xdr:rowOff>
                  </from>
                  <to>
                    <xdr:col>7</xdr:col>
                    <xdr:colOff>0</xdr:colOff>
                    <xdr:row>7</xdr:row>
                    <xdr:rowOff>38100</xdr:rowOff>
                  </to>
                </anchor>
              </controlPr>
            </control>
          </mc:Choice>
        </mc:AlternateContent>
        <mc:AlternateContent xmlns:mc="http://schemas.openxmlformats.org/markup-compatibility/2006">
          <mc:Choice Requires="x14">
            <control shapeId="9221" r:id="rId8" name="Option Button 5">
              <controlPr locked="0" defaultSize="0" autoFill="0" autoLine="0" autoPict="0">
                <anchor moveWithCells="1">
                  <from>
                    <xdr:col>4</xdr:col>
                    <xdr:colOff>327660</xdr:colOff>
                    <xdr:row>6</xdr:row>
                    <xdr:rowOff>99060</xdr:rowOff>
                  </from>
                  <to>
                    <xdr:col>4</xdr:col>
                    <xdr:colOff>571500</xdr:colOff>
                    <xdr:row>6</xdr:row>
                    <xdr:rowOff>365760</xdr:rowOff>
                  </to>
                </anchor>
              </controlPr>
            </control>
          </mc:Choice>
        </mc:AlternateContent>
        <mc:AlternateContent xmlns:mc="http://schemas.openxmlformats.org/markup-compatibility/2006">
          <mc:Choice Requires="x14">
            <control shapeId="9222" r:id="rId9" name="Option Button 6">
              <controlPr locked="0" defaultSize="0" autoFill="0" autoLine="0" autoPict="0">
                <anchor moveWithCells="1">
                  <from>
                    <xdr:col>6</xdr:col>
                    <xdr:colOff>289560</xdr:colOff>
                    <xdr:row>6</xdr:row>
                    <xdr:rowOff>99060</xdr:rowOff>
                  </from>
                  <to>
                    <xdr:col>6</xdr:col>
                    <xdr:colOff>533400</xdr:colOff>
                    <xdr:row>6</xdr:row>
                    <xdr:rowOff>365760</xdr:rowOff>
                  </to>
                </anchor>
              </controlPr>
            </control>
          </mc:Choice>
        </mc:AlternateContent>
        <mc:AlternateContent xmlns:mc="http://schemas.openxmlformats.org/markup-compatibility/2006">
          <mc:Choice Requires="x14">
            <control shapeId="9223" r:id="rId10" name="Group Box 7">
              <controlPr defaultSize="0" autoFill="0" autoPict="0">
                <anchor moveWithCells="1">
                  <from>
                    <xdr:col>4</xdr:col>
                    <xdr:colOff>0</xdr:colOff>
                    <xdr:row>7</xdr:row>
                    <xdr:rowOff>0</xdr:rowOff>
                  </from>
                  <to>
                    <xdr:col>7</xdr:col>
                    <xdr:colOff>0</xdr:colOff>
                    <xdr:row>8</xdr:row>
                    <xdr:rowOff>38100</xdr:rowOff>
                  </to>
                </anchor>
              </controlPr>
            </control>
          </mc:Choice>
        </mc:AlternateContent>
        <mc:AlternateContent xmlns:mc="http://schemas.openxmlformats.org/markup-compatibility/2006">
          <mc:Choice Requires="x14">
            <control shapeId="9224" r:id="rId11" name="Option Button 8">
              <controlPr locked="0" defaultSize="0" autoFill="0" autoLine="0" autoPict="0">
                <anchor moveWithCells="1">
                  <from>
                    <xdr:col>4</xdr:col>
                    <xdr:colOff>327660</xdr:colOff>
                    <xdr:row>7</xdr:row>
                    <xdr:rowOff>76200</xdr:rowOff>
                  </from>
                  <to>
                    <xdr:col>4</xdr:col>
                    <xdr:colOff>533400</xdr:colOff>
                    <xdr:row>7</xdr:row>
                    <xdr:rowOff>373380</xdr:rowOff>
                  </to>
                </anchor>
              </controlPr>
            </control>
          </mc:Choice>
        </mc:AlternateContent>
        <mc:AlternateContent xmlns:mc="http://schemas.openxmlformats.org/markup-compatibility/2006">
          <mc:Choice Requires="x14">
            <control shapeId="9225" r:id="rId12" name="Option Button 9">
              <controlPr locked="0" defaultSize="0" autoFill="0" autoLine="0" autoPict="0">
                <anchor moveWithCells="1">
                  <from>
                    <xdr:col>6</xdr:col>
                    <xdr:colOff>289560</xdr:colOff>
                    <xdr:row>7</xdr:row>
                    <xdr:rowOff>99060</xdr:rowOff>
                  </from>
                  <to>
                    <xdr:col>6</xdr:col>
                    <xdr:colOff>495300</xdr:colOff>
                    <xdr:row>7</xdr:row>
                    <xdr:rowOff>365760</xdr:rowOff>
                  </to>
                </anchor>
              </controlPr>
            </control>
          </mc:Choice>
        </mc:AlternateContent>
        <mc:AlternateContent xmlns:mc="http://schemas.openxmlformats.org/markup-compatibility/2006">
          <mc:Choice Requires="x14">
            <control shapeId="9227" r:id="rId13" name="Group Box 11">
              <controlPr defaultSize="0" autoFill="0" autoPict="0">
                <anchor moveWithCells="1">
                  <from>
                    <xdr:col>4</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9228" r:id="rId14" name="Option Button 12">
              <controlPr locked="0" defaultSize="0" autoFill="0" autoLine="0" autoPict="0">
                <anchor moveWithCells="1">
                  <from>
                    <xdr:col>4</xdr:col>
                    <xdr:colOff>327660</xdr:colOff>
                    <xdr:row>8</xdr:row>
                    <xdr:rowOff>76200</xdr:rowOff>
                  </from>
                  <to>
                    <xdr:col>4</xdr:col>
                    <xdr:colOff>518160</xdr:colOff>
                    <xdr:row>8</xdr:row>
                    <xdr:rowOff>304800</xdr:rowOff>
                  </to>
                </anchor>
              </controlPr>
            </control>
          </mc:Choice>
        </mc:AlternateContent>
        <mc:AlternateContent xmlns:mc="http://schemas.openxmlformats.org/markup-compatibility/2006">
          <mc:Choice Requires="x14">
            <control shapeId="9229" r:id="rId15" name="Option Button 13">
              <controlPr locked="0" defaultSize="0" autoFill="0" autoLine="0" autoPict="0">
                <anchor moveWithCells="1">
                  <from>
                    <xdr:col>6</xdr:col>
                    <xdr:colOff>289560</xdr:colOff>
                    <xdr:row>8</xdr:row>
                    <xdr:rowOff>99060</xdr:rowOff>
                  </from>
                  <to>
                    <xdr:col>6</xdr:col>
                    <xdr:colOff>480060</xdr:colOff>
                    <xdr:row>8</xdr:row>
                    <xdr:rowOff>304800</xdr:rowOff>
                  </to>
                </anchor>
              </controlPr>
            </control>
          </mc:Choice>
        </mc:AlternateContent>
        <mc:AlternateContent xmlns:mc="http://schemas.openxmlformats.org/markup-compatibility/2006">
          <mc:Choice Requires="x14">
            <control shapeId="9230" r:id="rId16" name="Group Box 14">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9231" r:id="rId17" name="Option Button 15">
              <controlPr locked="0" defaultSize="0" autoFill="0" autoLine="0" autoPict="0">
                <anchor moveWithCells="1">
                  <from>
                    <xdr:col>4</xdr:col>
                    <xdr:colOff>327660</xdr:colOff>
                    <xdr:row>9</xdr:row>
                    <xdr:rowOff>76200</xdr:rowOff>
                  </from>
                  <to>
                    <xdr:col>4</xdr:col>
                    <xdr:colOff>518160</xdr:colOff>
                    <xdr:row>9</xdr:row>
                    <xdr:rowOff>304800</xdr:rowOff>
                  </to>
                </anchor>
              </controlPr>
            </control>
          </mc:Choice>
        </mc:AlternateContent>
        <mc:AlternateContent xmlns:mc="http://schemas.openxmlformats.org/markup-compatibility/2006">
          <mc:Choice Requires="x14">
            <control shapeId="9232" r:id="rId18" name="Option Button 16">
              <controlPr locked="0" defaultSize="0" autoFill="0" autoLine="0" autoPict="0">
                <anchor moveWithCells="1">
                  <from>
                    <xdr:col>6</xdr:col>
                    <xdr:colOff>289560</xdr:colOff>
                    <xdr:row>9</xdr:row>
                    <xdr:rowOff>76200</xdr:rowOff>
                  </from>
                  <to>
                    <xdr:col>6</xdr:col>
                    <xdr:colOff>480060</xdr:colOff>
                    <xdr:row>9</xdr:row>
                    <xdr:rowOff>304800</xdr:rowOff>
                  </to>
                </anchor>
              </controlPr>
            </control>
          </mc:Choice>
        </mc:AlternateContent>
        <mc:AlternateContent xmlns:mc="http://schemas.openxmlformats.org/markup-compatibility/2006">
          <mc:Choice Requires="x14">
            <control shapeId="9233" r:id="rId19" name="Option Button 17">
              <controlPr locked="0" defaultSize="0" autoFill="0" autoLine="0" autoPict="0">
                <anchor moveWithCells="1">
                  <from>
                    <xdr:col>5</xdr:col>
                    <xdr:colOff>327660</xdr:colOff>
                    <xdr:row>5</xdr:row>
                    <xdr:rowOff>76200</xdr:rowOff>
                  </from>
                  <to>
                    <xdr:col>5</xdr:col>
                    <xdr:colOff>556260</xdr:colOff>
                    <xdr:row>5</xdr:row>
                    <xdr:rowOff>373380</xdr:rowOff>
                  </to>
                </anchor>
              </controlPr>
            </control>
          </mc:Choice>
        </mc:AlternateContent>
        <mc:AlternateContent xmlns:mc="http://schemas.openxmlformats.org/markup-compatibility/2006">
          <mc:Choice Requires="x14">
            <control shapeId="9234" r:id="rId20" name="Option Button 18">
              <controlPr locked="0" defaultSize="0" autoFill="0" autoLine="0" autoPict="0">
                <anchor moveWithCells="1">
                  <from>
                    <xdr:col>5</xdr:col>
                    <xdr:colOff>327660</xdr:colOff>
                    <xdr:row>6</xdr:row>
                    <xdr:rowOff>76200</xdr:rowOff>
                  </from>
                  <to>
                    <xdr:col>5</xdr:col>
                    <xdr:colOff>556260</xdr:colOff>
                    <xdr:row>6</xdr:row>
                    <xdr:rowOff>373380</xdr:rowOff>
                  </to>
                </anchor>
              </controlPr>
            </control>
          </mc:Choice>
        </mc:AlternateContent>
        <mc:AlternateContent xmlns:mc="http://schemas.openxmlformats.org/markup-compatibility/2006">
          <mc:Choice Requires="x14">
            <control shapeId="9235" r:id="rId21" name="Option Button 19">
              <controlPr locked="0" defaultSize="0" autoFill="0" autoLine="0" autoPict="0">
                <anchor moveWithCells="1">
                  <from>
                    <xdr:col>5</xdr:col>
                    <xdr:colOff>327660</xdr:colOff>
                    <xdr:row>7</xdr:row>
                    <xdr:rowOff>76200</xdr:rowOff>
                  </from>
                  <to>
                    <xdr:col>5</xdr:col>
                    <xdr:colOff>556260</xdr:colOff>
                    <xdr:row>7</xdr:row>
                    <xdr:rowOff>373380</xdr:rowOff>
                  </to>
                </anchor>
              </controlPr>
            </control>
          </mc:Choice>
        </mc:AlternateContent>
        <mc:AlternateContent xmlns:mc="http://schemas.openxmlformats.org/markup-compatibility/2006">
          <mc:Choice Requires="x14">
            <control shapeId="9236" r:id="rId22" name="Option Button 20">
              <controlPr locked="0" defaultSize="0" autoFill="0" autoLine="0" autoPict="0">
                <anchor moveWithCells="1">
                  <from>
                    <xdr:col>5</xdr:col>
                    <xdr:colOff>327660</xdr:colOff>
                    <xdr:row>8</xdr:row>
                    <xdr:rowOff>76200</xdr:rowOff>
                  </from>
                  <to>
                    <xdr:col>5</xdr:col>
                    <xdr:colOff>556260</xdr:colOff>
                    <xdr:row>8</xdr:row>
                    <xdr:rowOff>373380</xdr:rowOff>
                  </to>
                </anchor>
              </controlPr>
            </control>
          </mc:Choice>
        </mc:AlternateContent>
        <mc:AlternateContent xmlns:mc="http://schemas.openxmlformats.org/markup-compatibility/2006">
          <mc:Choice Requires="x14">
            <control shapeId="9237" r:id="rId23" name="Option Button 21">
              <controlPr locked="0" defaultSize="0" autoFill="0" autoLine="0" autoPict="0">
                <anchor moveWithCells="1">
                  <from>
                    <xdr:col>5</xdr:col>
                    <xdr:colOff>327660</xdr:colOff>
                    <xdr:row>9</xdr:row>
                    <xdr:rowOff>76200</xdr:rowOff>
                  </from>
                  <to>
                    <xdr:col>5</xdr:col>
                    <xdr:colOff>556260</xdr:colOff>
                    <xdr:row>9</xdr:row>
                    <xdr:rowOff>373380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M14"/>
  <sheetViews>
    <sheetView showGridLines="0" showRowColHeaders="0" zoomScale="160" zoomScaleNormal="160" workbookViewId="0">
      <selection sqref="A1:D2"/>
    </sheetView>
  </sheetViews>
  <sheetFormatPr defaultColWidth="0" defaultRowHeight="14.4" zeroHeight="1" x14ac:dyDescent="0.3"/>
  <cols>
    <col min="1" max="1" width="2.6640625" style="4" customWidth="1"/>
    <col min="2" max="2" width="11.44140625" style="4" hidden="1" customWidth="1"/>
    <col min="3" max="3" width="15.44140625" style="4" hidden="1" customWidth="1"/>
    <col min="4" max="4" width="61.44140625" style="4" customWidth="1"/>
    <col min="5" max="7" width="12.33203125" style="4" customWidth="1"/>
    <col min="8" max="8" width="2.6640625" style="4" customWidth="1"/>
    <col min="9" max="9" width="11.44140625" style="4" hidden="1" customWidth="1"/>
    <col min="10" max="10" width="2.6640625" style="4" hidden="1" customWidth="1"/>
    <col min="11" max="13" width="0" style="4" hidden="1" customWidth="1"/>
    <col min="14" max="16384" width="11.44140625" style="4" hidden="1"/>
  </cols>
  <sheetData>
    <row r="1" spans="1:7" s="5" customFormat="1" x14ac:dyDescent="0.3">
      <c r="A1" s="118" t="s">
        <v>51</v>
      </c>
      <c r="B1" s="118"/>
      <c r="C1" s="118"/>
      <c r="D1" s="118"/>
    </row>
    <row r="2" spans="1:7" s="5" customFormat="1" x14ac:dyDescent="0.3">
      <c r="A2" s="118"/>
      <c r="B2" s="118"/>
      <c r="C2" s="118"/>
      <c r="D2" s="118"/>
    </row>
    <row r="3" spans="1:7" x14ac:dyDescent="0.3"/>
    <row r="4" spans="1:7" ht="15.6" x14ac:dyDescent="0.3">
      <c r="B4" s="123" t="s">
        <v>17</v>
      </c>
      <c r="C4" s="123" t="s">
        <v>18</v>
      </c>
      <c r="D4" s="124" t="s">
        <v>25</v>
      </c>
      <c r="E4" s="117" t="s">
        <v>26</v>
      </c>
      <c r="F4" s="117"/>
      <c r="G4" s="117"/>
    </row>
    <row r="5" spans="1:7" x14ac:dyDescent="0.3">
      <c r="B5" s="123"/>
      <c r="C5" s="123"/>
      <c r="D5" s="124"/>
      <c r="E5" s="19" t="s">
        <v>27</v>
      </c>
      <c r="F5" s="19" t="s">
        <v>28</v>
      </c>
      <c r="G5" s="19" t="s">
        <v>29</v>
      </c>
    </row>
    <row r="6" spans="1:7" ht="31.2" x14ac:dyDescent="0.3">
      <c r="B6" s="10" t="s">
        <v>11</v>
      </c>
      <c r="C6" s="123" t="s">
        <v>5</v>
      </c>
      <c r="D6" s="11" t="s">
        <v>52</v>
      </c>
      <c r="E6" s="41">
        <v>1</v>
      </c>
      <c r="F6" s="41"/>
      <c r="G6" s="41"/>
    </row>
    <row r="7" spans="1:7" ht="30" customHeight="1" x14ac:dyDescent="0.3">
      <c r="B7" s="10" t="s">
        <v>13</v>
      </c>
      <c r="C7" s="123"/>
      <c r="D7" s="21" t="s">
        <v>53</v>
      </c>
      <c r="E7" s="107">
        <v>1</v>
      </c>
      <c r="F7" s="107"/>
      <c r="G7" s="107"/>
    </row>
    <row r="8" spans="1:7" ht="30" customHeight="1" x14ac:dyDescent="0.3">
      <c r="B8" s="10" t="s">
        <v>13</v>
      </c>
      <c r="C8" s="123"/>
      <c r="D8" s="2" t="s">
        <v>54</v>
      </c>
      <c r="E8" s="41">
        <v>1</v>
      </c>
      <c r="F8" s="41"/>
      <c r="G8" s="41"/>
    </row>
    <row r="9" spans="1:7" ht="46.8" x14ac:dyDescent="0.3">
      <c r="B9" s="10" t="s">
        <v>11</v>
      </c>
      <c r="C9" s="123"/>
      <c r="D9" s="12" t="s">
        <v>118</v>
      </c>
      <c r="E9" s="107">
        <v>1</v>
      </c>
      <c r="F9" s="107"/>
      <c r="G9" s="107"/>
    </row>
    <row r="10" spans="1:7" ht="31.2" x14ac:dyDescent="0.3">
      <c r="B10" s="10" t="s">
        <v>13</v>
      </c>
      <c r="C10" s="123"/>
      <c r="D10" s="11" t="s">
        <v>55</v>
      </c>
      <c r="E10" s="41">
        <v>1</v>
      </c>
      <c r="F10" s="41"/>
      <c r="G10" s="41"/>
    </row>
    <row r="11" spans="1:7" x14ac:dyDescent="0.3"/>
    <row r="12" spans="1:7" x14ac:dyDescent="0.3"/>
    <row r="13" spans="1:7" x14ac:dyDescent="0.3"/>
    <row r="14" spans="1:7" s="5" customFormat="1" x14ac:dyDescent="0.3"/>
  </sheetData>
  <sheetProtection selectLockedCells="1" selectUnlockedCells="1"/>
  <mergeCells count="6">
    <mergeCell ref="A1:D2"/>
    <mergeCell ref="E4:G4"/>
    <mergeCell ref="C6:C10"/>
    <mergeCell ref="B4:B5"/>
    <mergeCell ref="C4:C5"/>
    <mergeCell ref="D4: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4</xdr:col>
                    <xdr:colOff>297180</xdr:colOff>
                    <xdr:row>5</xdr:row>
                    <xdr:rowOff>38100</xdr:rowOff>
                  </from>
                  <to>
                    <xdr:col>4</xdr:col>
                    <xdr:colOff>556260</xdr:colOff>
                    <xdr:row>5</xdr:row>
                    <xdr:rowOff>365760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6</xdr:col>
                    <xdr:colOff>297180</xdr:colOff>
                    <xdr:row>5</xdr:row>
                    <xdr:rowOff>38100</xdr:rowOff>
                  </from>
                  <to>
                    <xdr:col>6</xdr:col>
                    <xdr:colOff>556260</xdr:colOff>
                    <xdr:row>5</xdr:row>
                    <xdr:rowOff>365760</xdr:rowOff>
                  </to>
                </anchor>
              </controlPr>
            </control>
          </mc:Choice>
        </mc:AlternateContent>
        <mc:AlternateContent xmlns:mc="http://schemas.openxmlformats.org/markup-compatibility/2006">
          <mc:Choice Requires="x14">
            <control shapeId="10247" r:id="rId7" name="Group Box 7">
              <controlPr defaultSize="0" autoFill="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248" r:id="rId8" name="Option Button 8">
              <controlPr defaultSize="0" autoFill="0" autoLine="0" autoPict="0">
                <anchor moveWithCells="1">
                  <from>
                    <xdr:col>4</xdr:col>
                    <xdr:colOff>304800</xdr:colOff>
                    <xdr:row>6</xdr:row>
                    <xdr:rowOff>76200</xdr:rowOff>
                  </from>
                  <to>
                    <xdr:col>4</xdr:col>
                    <xdr:colOff>518160</xdr:colOff>
                    <xdr:row>6</xdr:row>
                    <xdr:rowOff>304800</xdr:rowOff>
                  </to>
                </anchor>
              </controlPr>
            </control>
          </mc:Choice>
        </mc:AlternateContent>
        <mc:AlternateContent xmlns:mc="http://schemas.openxmlformats.org/markup-compatibility/2006">
          <mc:Choice Requires="x14">
            <control shapeId="10249" r:id="rId9" name="Option Button 9">
              <controlPr defaultSize="0" autoFill="0" autoLine="0" autoPict="0">
                <anchor moveWithCells="1">
                  <from>
                    <xdr:col>6</xdr:col>
                    <xdr:colOff>297180</xdr:colOff>
                    <xdr:row>6</xdr:row>
                    <xdr:rowOff>68580</xdr:rowOff>
                  </from>
                  <to>
                    <xdr:col>6</xdr:col>
                    <xdr:colOff>495300</xdr:colOff>
                    <xdr:row>6</xdr:row>
                    <xdr:rowOff>297180</xdr:rowOff>
                  </to>
                </anchor>
              </controlPr>
            </control>
          </mc:Choice>
        </mc:AlternateContent>
        <mc:AlternateContent xmlns:mc="http://schemas.openxmlformats.org/markup-compatibility/2006">
          <mc:Choice Requires="x14">
            <control shapeId="10250" r:id="rId10" name="Group Box 10">
              <controlPr defaultSize="0" autoFill="0" autoPict="0">
                <anchor moveWithCells="1">
                  <from>
                    <xdr:col>4</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251" r:id="rId11" name="Option Button 11">
              <controlPr defaultSize="0" autoFill="0" autoLine="0" autoPict="0">
                <anchor moveWithCells="1">
                  <from>
                    <xdr:col>4</xdr:col>
                    <xdr:colOff>304800</xdr:colOff>
                    <xdr:row>7</xdr:row>
                    <xdr:rowOff>68580</xdr:rowOff>
                  </from>
                  <to>
                    <xdr:col>4</xdr:col>
                    <xdr:colOff>518160</xdr:colOff>
                    <xdr:row>7</xdr:row>
                    <xdr:rowOff>327660</xdr:rowOff>
                  </to>
                </anchor>
              </controlPr>
            </control>
          </mc:Choice>
        </mc:AlternateContent>
        <mc:AlternateContent xmlns:mc="http://schemas.openxmlformats.org/markup-compatibility/2006">
          <mc:Choice Requires="x14">
            <control shapeId="10252" r:id="rId12" name="Option Button 12">
              <controlPr defaultSize="0" autoFill="0" autoLine="0" autoPict="0">
                <anchor moveWithCells="1">
                  <from>
                    <xdr:col>6</xdr:col>
                    <xdr:colOff>297180</xdr:colOff>
                    <xdr:row>7</xdr:row>
                    <xdr:rowOff>68580</xdr:rowOff>
                  </from>
                  <to>
                    <xdr:col>6</xdr:col>
                    <xdr:colOff>518160</xdr:colOff>
                    <xdr:row>7</xdr:row>
                    <xdr:rowOff>327660</xdr:rowOff>
                  </to>
                </anchor>
              </controlPr>
            </control>
          </mc:Choice>
        </mc:AlternateContent>
        <mc:AlternateContent xmlns:mc="http://schemas.openxmlformats.org/markup-compatibility/2006">
          <mc:Choice Requires="x14">
            <control shapeId="10253" r:id="rId13" name="Group Box 13">
              <controlPr defaultSize="0" autoFill="0" autoPict="0">
                <anchor moveWithCells="1">
                  <from>
                    <xdr:col>4</xdr:col>
                    <xdr:colOff>0</xdr:colOff>
                    <xdr:row>8</xdr:row>
                    <xdr:rowOff>0</xdr:rowOff>
                  </from>
                  <to>
                    <xdr:col>7</xdr:col>
                    <xdr:colOff>0</xdr:colOff>
                    <xdr:row>9</xdr:row>
                    <xdr:rowOff>198120</xdr:rowOff>
                  </to>
                </anchor>
              </controlPr>
            </control>
          </mc:Choice>
        </mc:AlternateContent>
        <mc:AlternateContent xmlns:mc="http://schemas.openxmlformats.org/markup-compatibility/2006">
          <mc:Choice Requires="x14">
            <control shapeId="10254" r:id="rId14" name="Option Button 14">
              <controlPr defaultSize="0" autoFill="0" autoLine="0" autoPict="0">
                <anchor moveWithCells="1">
                  <from>
                    <xdr:col>4</xdr:col>
                    <xdr:colOff>304800</xdr:colOff>
                    <xdr:row>8</xdr:row>
                    <xdr:rowOff>0</xdr:rowOff>
                  </from>
                  <to>
                    <xdr:col>4</xdr:col>
                    <xdr:colOff>518160</xdr:colOff>
                    <xdr:row>9</xdr:row>
                    <xdr:rowOff>198120</xdr:rowOff>
                  </to>
                </anchor>
              </controlPr>
            </control>
          </mc:Choice>
        </mc:AlternateContent>
        <mc:AlternateContent xmlns:mc="http://schemas.openxmlformats.org/markup-compatibility/2006">
          <mc:Choice Requires="x14">
            <control shapeId="10255" r:id="rId15" name="Option Button 15">
              <controlPr defaultSize="0" autoFill="0" autoLine="0" autoPict="0">
                <anchor moveWithCells="1">
                  <from>
                    <xdr:col>6</xdr:col>
                    <xdr:colOff>297180</xdr:colOff>
                    <xdr:row>8</xdr:row>
                    <xdr:rowOff>0</xdr:rowOff>
                  </from>
                  <to>
                    <xdr:col>6</xdr:col>
                    <xdr:colOff>556260</xdr:colOff>
                    <xdr:row>9</xdr:row>
                    <xdr:rowOff>198120</xdr:rowOff>
                  </to>
                </anchor>
              </controlPr>
            </control>
          </mc:Choice>
        </mc:AlternateContent>
        <mc:AlternateContent xmlns:mc="http://schemas.openxmlformats.org/markup-compatibility/2006">
          <mc:Choice Requires="x14">
            <control shapeId="10263" r:id="rId16" name="Group Box 23">
              <controlPr defaultSize="0" autoFill="0" autoPict="0">
                <anchor moveWithCells="1">
                  <from>
                    <xdr:col>4</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10264" r:id="rId17" name="Option Button 24">
              <controlPr defaultSize="0" autoFill="0" autoLine="0" autoPict="0">
                <anchor moveWithCells="1">
                  <from>
                    <xdr:col>4</xdr:col>
                    <xdr:colOff>297180</xdr:colOff>
                    <xdr:row>9</xdr:row>
                    <xdr:rowOff>0</xdr:rowOff>
                  </from>
                  <to>
                    <xdr:col>4</xdr:col>
                    <xdr:colOff>525780</xdr:colOff>
                    <xdr:row>10</xdr:row>
                    <xdr:rowOff>0</xdr:rowOff>
                  </to>
                </anchor>
              </controlPr>
            </control>
          </mc:Choice>
        </mc:AlternateContent>
        <mc:AlternateContent xmlns:mc="http://schemas.openxmlformats.org/markup-compatibility/2006">
          <mc:Choice Requires="x14">
            <control shapeId="10265" r:id="rId18" name="Option Button 25">
              <controlPr defaultSize="0" autoFill="0" autoLine="0" autoPict="0">
                <anchor moveWithCells="1">
                  <from>
                    <xdr:col>6</xdr:col>
                    <xdr:colOff>297180</xdr:colOff>
                    <xdr:row>9</xdr:row>
                    <xdr:rowOff>0</xdr:rowOff>
                  </from>
                  <to>
                    <xdr:col>6</xdr:col>
                    <xdr:colOff>525780</xdr:colOff>
                    <xdr:row>10</xdr:row>
                    <xdr:rowOff>0</xdr:rowOff>
                  </to>
                </anchor>
              </controlPr>
            </control>
          </mc:Choice>
        </mc:AlternateContent>
        <mc:AlternateContent xmlns:mc="http://schemas.openxmlformats.org/markup-compatibility/2006">
          <mc:Choice Requires="x14">
            <control shapeId="10267" r:id="rId19" name="Option Button 27">
              <controlPr defaultSize="0" autoFill="0" autoLine="0" autoPict="0">
                <anchor moveWithCells="1">
                  <from>
                    <xdr:col>5</xdr:col>
                    <xdr:colOff>297180</xdr:colOff>
                    <xdr:row>5</xdr:row>
                    <xdr:rowOff>38100</xdr:rowOff>
                  </from>
                  <to>
                    <xdr:col>5</xdr:col>
                    <xdr:colOff>556260</xdr:colOff>
                    <xdr:row>5</xdr:row>
                    <xdr:rowOff>365760</xdr:rowOff>
                  </to>
                </anchor>
              </controlPr>
            </control>
          </mc:Choice>
        </mc:AlternateContent>
        <mc:AlternateContent xmlns:mc="http://schemas.openxmlformats.org/markup-compatibility/2006">
          <mc:Choice Requires="x14">
            <control shapeId="10268" r:id="rId20" name="Option Button 28">
              <controlPr defaultSize="0" autoFill="0" autoLine="0" autoPict="0">
                <anchor moveWithCells="1">
                  <from>
                    <xdr:col>5</xdr:col>
                    <xdr:colOff>297180</xdr:colOff>
                    <xdr:row>6</xdr:row>
                    <xdr:rowOff>38100</xdr:rowOff>
                  </from>
                  <to>
                    <xdr:col>5</xdr:col>
                    <xdr:colOff>556260</xdr:colOff>
                    <xdr:row>6</xdr:row>
                    <xdr:rowOff>365760</xdr:rowOff>
                  </to>
                </anchor>
              </controlPr>
            </control>
          </mc:Choice>
        </mc:AlternateContent>
        <mc:AlternateContent xmlns:mc="http://schemas.openxmlformats.org/markup-compatibility/2006">
          <mc:Choice Requires="x14">
            <control shapeId="10269" r:id="rId21" name="Option Button 29">
              <controlPr defaultSize="0" autoFill="0" autoLine="0" autoPict="0">
                <anchor moveWithCells="1">
                  <from>
                    <xdr:col>5</xdr:col>
                    <xdr:colOff>297180</xdr:colOff>
                    <xdr:row>7</xdr:row>
                    <xdr:rowOff>38100</xdr:rowOff>
                  </from>
                  <to>
                    <xdr:col>5</xdr:col>
                    <xdr:colOff>556260</xdr:colOff>
                    <xdr:row>7</xdr:row>
                    <xdr:rowOff>365760</xdr:rowOff>
                  </to>
                </anchor>
              </controlPr>
            </control>
          </mc:Choice>
        </mc:AlternateContent>
        <mc:AlternateContent xmlns:mc="http://schemas.openxmlformats.org/markup-compatibility/2006">
          <mc:Choice Requires="x14">
            <control shapeId="10270" r:id="rId22" name="Option Button 30">
              <controlPr defaultSize="0" autoFill="0" autoLine="0" autoPict="0">
                <anchor moveWithCells="1">
                  <from>
                    <xdr:col>5</xdr:col>
                    <xdr:colOff>312420</xdr:colOff>
                    <xdr:row>8</xdr:row>
                    <xdr:rowOff>198120</xdr:rowOff>
                  </from>
                  <to>
                    <xdr:col>5</xdr:col>
                    <xdr:colOff>563880</xdr:colOff>
                    <xdr:row>8</xdr:row>
                    <xdr:rowOff>525780</xdr:rowOff>
                  </to>
                </anchor>
              </controlPr>
            </control>
          </mc:Choice>
        </mc:AlternateContent>
        <mc:AlternateContent xmlns:mc="http://schemas.openxmlformats.org/markup-compatibility/2006">
          <mc:Choice Requires="x14">
            <control shapeId="10271" r:id="rId23" name="Option Button 31">
              <controlPr defaultSize="0" autoFill="0" autoLine="0" autoPict="0">
                <anchor moveWithCells="1">
                  <from>
                    <xdr:col>5</xdr:col>
                    <xdr:colOff>297180</xdr:colOff>
                    <xdr:row>9</xdr:row>
                    <xdr:rowOff>38100</xdr:rowOff>
                  </from>
                  <to>
                    <xdr:col>5</xdr:col>
                    <xdr:colOff>556260</xdr:colOff>
                    <xdr:row>9</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17</vt:i4>
      </vt:variant>
    </vt:vector>
  </HeadingPairs>
  <TitlesOfParts>
    <vt:vector size="17" baseType="lpstr">
      <vt:lpstr>Početna stranica</vt:lpstr>
      <vt:lpstr>Uvod</vt:lpstr>
      <vt:lpstr>Upute</vt:lpstr>
      <vt:lpstr>Politički proces</vt:lpstr>
      <vt:lpstr>Administrativna struktura</vt:lpstr>
      <vt:lpstr>Proračun</vt:lpstr>
      <vt:lpstr>Participativni proces</vt:lpstr>
      <vt:lpstr>BEI</vt:lpstr>
      <vt:lpstr>Procjena rizika i ranjivosti</vt:lpstr>
      <vt:lpstr>Akcijski plan</vt:lpstr>
      <vt:lpstr>Implementacija</vt:lpstr>
      <vt:lpstr>Višerazinsko upravljanje</vt:lpstr>
      <vt:lpstr>Energetsko siromaštvo</vt:lpstr>
      <vt:lpstr>Pravedna tranzicija</vt:lpstr>
      <vt:lpstr>Infografika rezultata</vt:lpstr>
      <vt:lpstr>Kontakt</vt:lpstr>
      <vt:lpstr>Izračuni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Josué AS</dc:creator>
  <cp:lastModifiedBy>Danijela</cp:lastModifiedBy>
  <cp:lastPrinted>2021-07-09T09:58:17Z</cp:lastPrinted>
  <dcterms:created xsi:type="dcterms:W3CDTF">2021-06-22T22:20:52Z</dcterms:created>
  <dcterms:modified xsi:type="dcterms:W3CDTF">2023-02-20T12:50:04Z</dcterms:modified>
</cp:coreProperties>
</file>