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1 9\JP ČT - VOZILA_PRAVNE OS_2019\Radni dokumenti_pravne_2019\"/>
    </mc:Choice>
  </mc:AlternateContent>
  <workbookProtection workbookAlgorithmName="SHA-512" workbookHashValue="5VW37sPVrbFl6DAy5O1Q1SCg4C5DRx3tHvBmphwGJh2iMgli3ewgdLL0OwDVrDIW5NWGOv8ryEK//T96k+T6GQ==" workbookSaltValue="eIA6rGgMYy7iN9uT6TbdXA==" workbookSpinCount="100000" lockStructure="1"/>
  <bookViews>
    <workbookView xWindow="0" yWindow="0" windowWidth="28800" windowHeight="11835"/>
  </bookViews>
  <sheets>
    <sheet name="Prijavni obrazac" sheetId="1" r:id="rId1"/>
    <sheet name="Nevidljivo" sheetId="2" state="hidden" r:id="rId2"/>
    <sheet name="Statistika" sheetId="3" state="hidden" r:id="rId3"/>
    <sheet name="Isplata" sheetId="5" state="hidden" r:id="rId4"/>
    <sheet name="Odluka i Ugovor" sheetId="6" state="hidden" r:id="rId5"/>
    <sheet name="Troskovnik Ugovor" sheetId="7" state="hidden" r:id="rId6"/>
  </sheets>
  <definedNames>
    <definedName name="EK">Nevidljivo!$N$5:$N$9</definedName>
    <definedName name="IZVOR_SREDSTAVA">Nevidljivo!$F$15:$F$17</definedName>
    <definedName name="KATEGORIJA">Nevidljivo!$B$5:$B$18</definedName>
    <definedName name="MJERA_IZ_PLANA">Nevidljivo!$F$24:$F$25</definedName>
    <definedName name="_xlnm.Print_Area" localSheetId="3">Isplata!$A$1:$K$100</definedName>
    <definedName name="_xlnm.Print_Area" localSheetId="4">'Odluka i Ugovor'!$A$1:$J$97</definedName>
    <definedName name="_xlnm.Print_Area" localSheetId="0">'Prijavni obrazac'!$A$1:$M$29</definedName>
    <definedName name="_xlnm.Print_Area" localSheetId="5">'Troskovnik Ugovor'!$A$1:$H$22</definedName>
    <definedName name="POGON">Nevidljivo!$F$5:$F$8</definedName>
    <definedName name="STATUS_POSTUPKA_JAVNE_NABAVE">Nevidljivo!$L$5:$L$8</definedName>
    <definedName name="STATUS_PROVEDBE_UGOVORA">Nevidljivo!$L$12:$L$14</definedName>
    <definedName name="VRSTA_SREDSTAVA">Nevidljivo!$F$20:$F$22</definedName>
    <definedName name="ŽUPANIJA">Nevidljivo!$H$5:$H$25</definedName>
  </definedNames>
  <calcPr calcId="152511"/>
</workbook>
</file>

<file path=xl/calcChain.xml><?xml version="1.0" encoding="utf-8"?>
<calcChain xmlns="http://schemas.openxmlformats.org/spreadsheetml/2006/main">
  <c r="AW2" i="3" l="1"/>
  <c r="AS2" i="3" l="1"/>
  <c r="AU2" i="3"/>
  <c r="AT2" i="3"/>
  <c r="B22" i="7" l="1"/>
  <c r="A4" i="7"/>
  <c r="BI2" i="3" l="1"/>
  <c r="BH2" i="3"/>
  <c r="BG2" i="3"/>
  <c r="F27" i="5" l="1"/>
  <c r="E61" i="5" l="1"/>
  <c r="E62" i="5"/>
  <c r="E63" i="5"/>
  <c r="E64" i="5"/>
  <c r="E65" i="5"/>
  <c r="E66" i="5"/>
  <c r="E67" i="5"/>
  <c r="E68" i="5"/>
  <c r="D61" i="5"/>
  <c r="D62" i="5"/>
  <c r="D63" i="5"/>
  <c r="D64" i="5"/>
  <c r="D65" i="5"/>
  <c r="D66" i="5"/>
  <c r="D67" i="5"/>
  <c r="D68" i="5"/>
  <c r="B61" i="5"/>
  <c r="B62" i="5"/>
  <c r="B63" i="5"/>
  <c r="B64" i="5"/>
  <c r="B65" i="5"/>
  <c r="B66" i="5"/>
  <c r="B67" i="5"/>
  <c r="B68" i="5"/>
  <c r="E60" i="5"/>
  <c r="D60" i="5"/>
  <c r="B60" i="5"/>
  <c r="E59" i="5"/>
  <c r="D59" i="5"/>
  <c r="B59" i="5"/>
  <c r="X1" i="3" l="1"/>
  <c r="W2" i="3"/>
  <c r="X2" i="3"/>
  <c r="W3" i="3"/>
  <c r="X3" i="3"/>
  <c r="W4" i="3"/>
  <c r="X4" i="3"/>
  <c r="W5" i="3"/>
  <c r="X5" i="3"/>
  <c r="W6" i="3"/>
  <c r="X6" i="3"/>
  <c r="W7" i="3"/>
  <c r="X7" i="3"/>
  <c r="W8" i="3"/>
  <c r="X8" i="3"/>
  <c r="W9" i="3"/>
  <c r="X9" i="3"/>
  <c r="W10" i="3"/>
  <c r="X10" i="3"/>
  <c r="W11" i="3"/>
  <c r="X11" i="3"/>
  <c r="V11" i="3"/>
  <c r="V10" i="3"/>
  <c r="V9" i="3"/>
  <c r="V8" i="3"/>
  <c r="V7" i="3"/>
  <c r="V6" i="3"/>
  <c r="V5" i="3"/>
  <c r="V4" i="3"/>
  <c r="V3" i="3"/>
  <c r="V2" i="3"/>
  <c r="BB4" i="3" l="1"/>
  <c r="BC4" i="3"/>
  <c r="F61" i="5" s="1"/>
  <c r="BD4" i="3"/>
  <c r="H61" i="5" s="1"/>
  <c r="BE4" i="3"/>
  <c r="J61" i="5" s="1"/>
  <c r="BB5" i="3"/>
  <c r="BC5" i="3"/>
  <c r="F62" i="5" s="1"/>
  <c r="BD5" i="3"/>
  <c r="H62" i="5" s="1"/>
  <c r="BB6" i="3"/>
  <c r="BC6" i="3"/>
  <c r="F63" i="5" s="1"/>
  <c r="BD6" i="3"/>
  <c r="H63" i="5" s="1"/>
  <c r="BE6" i="3"/>
  <c r="J63" i="5" s="1"/>
  <c r="BB7" i="3"/>
  <c r="BC7" i="3"/>
  <c r="F64" i="5" s="1"/>
  <c r="BD7" i="3"/>
  <c r="H64" i="5" s="1"/>
  <c r="BE7" i="3"/>
  <c r="J64" i="5" s="1"/>
  <c r="BB8" i="3"/>
  <c r="BC8" i="3"/>
  <c r="F65" i="5" s="1"/>
  <c r="BD8" i="3"/>
  <c r="H65" i="5" s="1"/>
  <c r="BE8" i="3"/>
  <c r="J65" i="5" s="1"/>
  <c r="BB9" i="3"/>
  <c r="BC9" i="3"/>
  <c r="F66" i="5" s="1"/>
  <c r="BD9" i="3"/>
  <c r="H66" i="5" s="1"/>
  <c r="BB10" i="3"/>
  <c r="BC10" i="3"/>
  <c r="F67" i="5" s="1"/>
  <c r="BD10" i="3"/>
  <c r="H67" i="5" s="1"/>
  <c r="BE10" i="3"/>
  <c r="J67" i="5" s="1"/>
  <c r="BB11" i="3"/>
  <c r="BC11" i="3"/>
  <c r="F68" i="5" s="1"/>
  <c r="BD11" i="3"/>
  <c r="H68" i="5" s="1"/>
  <c r="BE11" i="3"/>
  <c r="J68" i="5" s="1"/>
  <c r="AJ4" i="3"/>
  <c r="AJ5" i="3"/>
  <c r="AJ6" i="3"/>
  <c r="AJ7" i="3"/>
  <c r="AJ8" i="3"/>
  <c r="AJ9" i="3"/>
  <c r="AJ10" i="3"/>
  <c r="AJ11" i="3"/>
  <c r="BE9" i="3" l="1"/>
  <c r="J66" i="5" s="1"/>
  <c r="BE5" i="3"/>
  <c r="J62" i="5" s="1"/>
  <c r="F11" i="7"/>
  <c r="F12" i="7"/>
  <c r="F13" i="7"/>
  <c r="F14" i="7"/>
  <c r="F15" i="7"/>
  <c r="F16" i="7"/>
  <c r="F17" i="7"/>
  <c r="F18" i="7"/>
  <c r="E15" i="6" l="1"/>
  <c r="BD3" i="3" l="1"/>
  <c r="H60" i="5" s="1"/>
  <c r="BD2" i="3"/>
  <c r="H59" i="5" s="1"/>
  <c r="H69" i="5" s="1"/>
  <c r="BC3" i="3"/>
  <c r="F60" i="5" s="1"/>
  <c r="BC2" i="3"/>
  <c r="BE3" i="3"/>
  <c r="J60" i="5" s="1"/>
  <c r="BE2" i="3"/>
  <c r="J59" i="5" s="1"/>
  <c r="J69" i="5" l="1"/>
  <c r="J71" i="5" s="1"/>
  <c r="F59" i="5"/>
  <c r="F69" i="5" s="1"/>
  <c r="AJ3" i="3"/>
  <c r="F10" i="7"/>
  <c r="AJ2" i="3"/>
  <c r="F9" i="7"/>
  <c r="BB2" i="3"/>
  <c r="BB3" i="3"/>
  <c r="BJ2" i="3" l="1"/>
  <c r="L25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M14" i="1"/>
  <c r="L14" i="1"/>
  <c r="AF1" i="3" l="1"/>
  <c r="AE1" i="3"/>
  <c r="Q1" i="3" l="1"/>
  <c r="AD3" i="3"/>
  <c r="AD4" i="3"/>
  <c r="AD5" i="3"/>
  <c r="AD6" i="3"/>
  <c r="AD7" i="3"/>
  <c r="AD9" i="3"/>
  <c r="AD10" i="3"/>
  <c r="AD11" i="3"/>
  <c r="AC3" i="3"/>
  <c r="AC4" i="3"/>
  <c r="AC5" i="3"/>
  <c r="AC6" i="3"/>
  <c r="AC7" i="3"/>
  <c r="AC8" i="3"/>
  <c r="AC9" i="3"/>
  <c r="AC10" i="3"/>
  <c r="AC11" i="3"/>
  <c r="S3" i="3"/>
  <c r="C10" i="7" s="1"/>
  <c r="T3" i="3"/>
  <c r="D10" i="7" s="1"/>
  <c r="Y3" i="3"/>
  <c r="Z3" i="3"/>
  <c r="AA3" i="3"/>
  <c r="AG3" i="3" s="1"/>
  <c r="AB3" i="3"/>
  <c r="S4" i="3"/>
  <c r="C11" i="7" s="1"/>
  <c r="T4" i="3"/>
  <c r="D11" i="7" s="1"/>
  <c r="Y4" i="3"/>
  <c r="Z4" i="3"/>
  <c r="AA4" i="3"/>
  <c r="AG4" i="3" s="1"/>
  <c r="AB4" i="3"/>
  <c r="S5" i="3"/>
  <c r="C12" i="7" s="1"/>
  <c r="T5" i="3"/>
  <c r="D12" i="7" s="1"/>
  <c r="Y5" i="3"/>
  <c r="Z5" i="3"/>
  <c r="AA5" i="3"/>
  <c r="AG5" i="3" s="1"/>
  <c r="AB5" i="3"/>
  <c r="S6" i="3"/>
  <c r="C13" i="7" s="1"/>
  <c r="T6" i="3"/>
  <c r="D13" i="7" s="1"/>
  <c r="Y6" i="3"/>
  <c r="Z6" i="3"/>
  <c r="AA6" i="3"/>
  <c r="AG6" i="3" s="1"/>
  <c r="AB6" i="3"/>
  <c r="S7" i="3"/>
  <c r="C14" i="7" s="1"/>
  <c r="T7" i="3"/>
  <c r="D14" i="7" s="1"/>
  <c r="Y7" i="3"/>
  <c r="Z7" i="3"/>
  <c r="AA7" i="3"/>
  <c r="AG7" i="3" s="1"/>
  <c r="AB7" i="3"/>
  <c r="S8" i="3"/>
  <c r="C15" i="7" s="1"/>
  <c r="T8" i="3"/>
  <c r="D15" i="7" s="1"/>
  <c r="Y8" i="3"/>
  <c r="Z8" i="3"/>
  <c r="AA8" i="3"/>
  <c r="AG8" i="3" s="1"/>
  <c r="AB8" i="3"/>
  <c r="AD8" i="3"/>
  <c r="S9" i="3"/>
  <c r="C16" i="7" s="1"/>
  <c r="T9" i="3"/>
  <c r="D16" i="7" s="1"/>
  <c r="Y9" i="3"/>
  <c r="Z9" i="3"/>
  <c r="AA9" i="3"/>
  <c r="AG9" i="3" s="1"/>
  <c r="AB9" i="3"/>
  <c r="S10" i="3"/>
  <c r="C17" i="7" s="1"/>
  <c r="T10" i="3"/>
  <c r="D17" i="7" s="1"/>
  <c r="Y10" i="3"/>
  <c r="Z10" i="3"/>
  <c r="AA10" i="3"/>
  <c r="AG10" i="3" s="1"/>
  <c r="AB10" i="3"/>
  <c r="S11" i="3"/>
  <c r="C18" i="7" s="1"/>
  <c r="T11" i="3"/>
  <c r="D18" i="7" s="1"/>
  <c r="Y11" i="3"/>
  <c r="Z11" i="3"/>
  <c r="AA11" i="3"/>
  <c r="AG11" i="3" s="1"/>
  <c r="AB11" i="3"/>
  <c r="Y2" i="3"/>
  <c r="Z2" i="3"/>
  <c r="AA2" i="3"/>
  <c r="AG2" i="3" s="1"/>
  <c r="AB2" i="3"/>
  <c r="T2" i="3"/>
  <c r="D9" i="7" s="1"/>
  <c r="S2" i="3"/>
  <c r="AD1" i="3"/>
  <c r="AC1" i="3"/>
  <c r="AB1" i="3"/>
  <c r="AA1" i="3"/>
  <c r="Z1" i="3"/>
  <c r="Y1" i="3"/>
  <c r="W1" i="3"/>
  <c r="V1" i="3"/>
  <c r="T1" i="3"/>
  <c r="S1" i="3"/>
  <c r="C8" i="7" s="1"/>
  <c r="AL7" i="3" l="1"/>
  <c r="AM7" i="3"/>
  <c r="AK7" i="3"/>
  <c r="E14" i="7"/>
  <c r="AL5" i="3"/>
  <c r="AM5" i="3"/>
  <c r="AK5" i="3"/>
  <c r="E12" i="7"/>
  <c r="AK10" i="3"/>
  <c r="AL10" i="3"/>
  <c r="AM10" i="3"/>
  <c r="E17" i="7"/>
  <c r="AL8" i="3"/>
  <c r="AM8" i="3"/>
  <c r="AK8" i="3"/>
  <c r="E15" i="7"/>
  <c r="AM6" i="3"/>
  <c r="AL6" i="3"/>
  <c r="E13" i="7"/>
  <c r="AM4" i="3"/>
  <c r="AK4" i="3"/>
  <c r="AL4" i="3"/>
  <c r="E11" i="7"/>
  <c r="AK11" i="3"/>
  <c r="AL11" i="3"/>
  <c r="AM11" i="3"/>
  <c r="E18" i="7"/>
  <c r="AK9" i="3"/>
  <c r="AL9" i="3"/>
  <c r="AM9" i="3"/>
  <c r="E16" i="7"/>
  <c r="AK6" i="3"/>
  <c r="AM3" i="3"/>
  <c r="E10" i="7"/>
  <c r="C9" i="7"/>
  <c r="A37" i="6"/>
  <c r="AM2" i="3"/>
  <c r="E9" i="7"/>
  <c r="AK3" i="3"/>
  <c r="AL3" i="3"/>
  <c r="AL2" i="3"/>
  <c r="AK2" i="3"/>
  <c r="AC2" i="3"/>
  <c r="D25" i="1"/>
  <c r="AE2" i="3" s="1"/>
  <c r="AD2" i="3"/>
  <c r="H25" i="1"/>
  <c r="AF2" i="3" s="1"/>
  <c r="R2" i="3"/>
  <c r="Q2" i="3"/>
  <c r="O2" i="3"/>
  <c r="O3" i="3" s="1"/>
  <c r="O4" i="3" s="1"/>
  <c r="O5" i="3" s="1"/>
  <c r="O6" i="3" s="1"/>
  <c r="O7" i="3" s="1"/>
  <c r="O8" i="3" s="1"/>
  <c r="O9" i="3" s="1"/>
  <c r="O10" i="3" s="1"/>
  <c r="O11" i="3" s="1"/>
  <c r="P2" i="3"/>
  <c r="P3" i="3" s="1"/>
  <c r="P4" i="3" s="1"/>
  <c r="P5" i="3" s="1"/>
  <c r="P6" i="3" s="1"/>
  <c r="P7" i="3" s="1"/>
  <c r="P8" i="3" s="1"/>
  <c r="P9" i="3" s="1"/>
  <c r="P10" i="3" s="1"/>
  <c r="P11" i="3" s="1"/>
  <c r="R1" i="3"/>
  <c r="N2" i="3"/>
  <c r="N3" i="3" s="1"/>
  <c r="N4" i="3" s="1"/>
  <c r="N5" i="3" s="1"/>
  <c r="N6" i="3" s="1"/>
  <c r="N7" i="3" s="1"/>
  <c r="N8" i="3" s="1"/>
  <c r="N9" i="3" s="1"/>
  <c r="N10" i="3" s="1"/>
  <c r="N11" i="3" s="1"/>
  <c r="M2" i="3"/>
  <c r="M1" i="3"/>
  <c r="L2" i="3"/>
  <c r="E14" i="6" s="1"/>
  <c r="K2" i="3"/>
  <c r="K3" i="3" s="1"/>
  <c r="K4" i="3" s="1"/>
  <c r="K5" i="3" s="1"/>
  <c r="K6" i="3" s="1"/>
  <c r="K7" i="3" s="1"/>
  <c r="K8" i="3" s="1"/>
  <c r="K9" i="3" s="1"/>
  <c r="K10" i="3" s="1"/>
  <c r="K11" i="3" s="1"/>
  <c r="J2" i="3"/>
  <c r="J3" i="3" s="1"/>
  <c r="J4" i="3" s="1"/>
  <c r="J5" i="3" s="1"/>
  <c r="J6" i="3" s="1"/>
  <c r="J7" i="3" s="1"/>
  <c r="J8" i="3" s="1"/>
  <c r="J9" i="3" s="1"/>
  <c r="J10" i="3" s="1"/>
  <c r="J11" i="3" s="1"/>
  <c r="I2" i="3"/>
  <c r="H2" i="3"/>
  <c r="H1" i="3"/>
  <c r="B2" i="3"/>
  <c r="I1" i="3"/>
  <c r="AO2" i="3" l="1"/>
  <c r="AP2" i="3"/>
  <c r="F25" i="5" s="1"/>
  <c r="AQ2" i="3"/>
  <c r="M3" i="3"/>
  <c r="M4" i="3" s="1"/>
  <c r="M5" i="3" s="1"/>
  <c r="M6" i="3" s="1"/>
  <c r="M7" i="3" s="1"/>
  <c r="M8" i="3" s="1"/>
  <c r="M9" i="3" s="1"/>
  <c r="M10" i="3" s="1"/>
  <c r="M11" i="3" s="1"/>
  <c r="E11" i="6"/>
  <c r="E10" i="6"/>
  <c r="H3" i="3"/>
  <c r="H4" i="3" s="1"/>
  <c r="H5" i="3" s="1"/>
  <c r="H6" i="3" s="1"/>
  <c r="H7" i="3" s="1"/>
  <c r="H8" i="3" s="1"/>
  <c r="H9" i="3" s="1"/>
  <c r="H10" i="3" s="1"/>
  <c r="H11" i="3" s="1"/>
  <c r="E9" i="6"/>
  <c r="I3" i="3"/>
  <c r="I4" i="3" s="1"/>
  <c r="I5" i="3" s="1"/>
  <c r="I6" i="3" s="1"/>
  <c r="I7" i="3" s="1"/>
  <c r="I8" i="3" s="1"/>
  <c r="I9" i="3" s="1"/>
  <c r="I10" i="3" s="1"/>
  <c r="I11" i="3" s="1"/>
  <c r="E20" i="7"/>
  <c r="G26" i="5"/>
  <c r="D73" i="5" s="1"/>
  <c r="G11" i="7"/>
  <c r="G10" i="7"/>
  <c r="G17" i="7"/>
  <c r="G16" i="7"/>
  <c r="G18" i="7"/>
  <c r="G15" i="7"/>
  <c r="G12" i="7"/>
  <c r="G14" i="7"/>
  <c r="G13" i="7"/>
  <c r="G9" i="7"/>
  <c r="Q3" i="3"/>
  <c r="Q4" i="3" s="1"/>
  <c r="Q5" i="3" s="1"/>
  <c r="Q6" i="3" s="1"/>
  <c r="Q7" i="3" s="1"/>
  <c r="Q8" i="3" s="1"/>
  <c r="Q9" i="3" s="1"/>
  <c r="Q10" i="3" s="1"/>
  <c r="Q11" i="3" s="1"/>
  <c r="E12" i="6"/>
  <c r="R3" i="3"/>
  <c r="R4" i="3" s="1"/>
  <c r="R5" i="3" s="1"/>
  <c r="R6" i="3" s="1"/>
  <c r="R7" i="3" s="1"/>
  <c r="R8" i="3" s="1"/>
  <c r="R9" i="3" s="1"/>
  <c r="R10" i="3" s="1"/>
  <c r="R11" i="3" s="1"/>
  <c r="E13" i="6"/>
  <c r="L3" i="3"/>
  <c r="L4" i="3" s="1"/>
  <c r="L5" i="3" s="1"/>
  <c r="L6" i="3" s="1"/>
  <c r="L7" i="3" s="1"/>
  <c r="L8" i="3" s="1"/>
  <c r="L9" i="3" s="1"/>
  <c r="L10" i="3" s="1"/>
  <c r="L11" i="3" s="1"/>
  <c r="F22" i="5"/>
  <c r="B3" i="3"/>
  <c r="B4" i="3" s="1"/>
  <c r="B5" i="3" s="1"/>
  <c r="B6" i="3" s="1"/>
  <c r="B7" i="3" s="1"/>
  <c r="B8" i="3" s="1"/>
  <c r="B9" i="3" s="1"/>
  <c r="B10" i="3" s="1"/>
  <c r="B11" i="3" s="1"/>
  <c r="F20" i="5"/>
  <c r="I29" i="5"/>
  <c r="F30" i="6" l="1"/>
  <c r="G20" i="7"/>
  <c r="AR2" i="3"/>
  <c r="E29" i="6"/>
  <c r="F24" i="5"/>
  <c r="E28" i="6"/>
  <c r="E5" i="6"/>
  <c r="B40" i="6" l="1"/>
  <c r="A38" i="6"/>
  <c r="I30" i="6"/>
  <c r="J26" i="5"/>
  <c r="H34" i="6"/>
  <c r="E23" i="6"/>
  <c r="E18" i="6"/>
  <c r="AV2" i="3" s="1"/>
  <c r="E6" i="6"/>
  <c r="E7" i="6"/>
  <c r="G93" i="6"/>
  <c r="H93" i="6" s="1"/>
  <c r="G92" i="6"/>
  <c r="H92" i="6" s="1"/>
  <c r="G91" i="6"/>
  <c r="H91" i="6" s="1"/>
  <c r="G89" i="6"/>
  <c r="H89" i="6" s="1"/>
  <c r="C65" i="6"/>
  <c r="C66" i="6" s="1"/>
  <c r="F64" i="6"/>
  <c r="F66" i="6" l="1"/>
  <c r="C67" i="6"/>
  <c r="F65" i="6"/>
  <c r="C68" i="6" l="1"/>
  <c r="F67" i="6"/>
  <c r="F68" i="6" l="1"/>
  <c r="C69" i="6"/>
  <c r="C70" i="6" l="1"/>
  <c r="F69" i="6"/>
  <c r="F70" i="6" l="1"/>
  <c r="C71" i="6"/>
  <c r="C72" i="6" l="1"/>
  <c r="F71" i="6"/>
  <c r="F72" i="6" l="1"/>
  <c r="C73" i="6"/>
  <c r="F73" i="6" s="1"/>
  <c r="F15" i="5" l="1"/>
  <c r="F14" i="5"/>
  <c r="I32" i="5"/>
  <c r="I31" i="5"/>
  <c r="I30" i="5"/>
  <c r="B1" i="3" l="1"/>
  <c r="P1" i="3"/>
  <c r="O1" i="3"/>
  <c r="N1" i="3"/>
  <c r="L1" i="3"/>
  <c r="K1" i="3"/>
  <c r="J1" i="3"/>
  <c r="E8" i="6" l="1"/>
  <c r="A36" i="6" s="1"/>
</calcChain>
</file>

<file path=xl/comments1.xml><?xml version="1.0" encoding="utf-8"?>
<comments xmlns="http://schemas.openxmlformats.org/spreadsheetml/2006/main">
  <authors>
    <author>Reviewer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  <comment ref="C14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</commentList>
</comments>
</file>

<file path=xl/sharedStrings.xml><?xml version="1.0" encoding="utf-8"?>
<sst xmlns="http://schemas.openxmlformats.org/spreadsheetml/2006/main" count="426" uniqueCount="343">
  <si>
    <t>Naziv banke</t>
  </si>
  <si>
    <t>Model vozila</t>
  </si>
  <si>
    <t>Fond za zaštitu okoliša i energetsku učinkovitost</t>
  </si>
  <si>
    <t>1. OSNOVNI PODACI O KORISNIKU SREDSTAVA</t>
  </si>
  <si>
    <t>Mjesto i datum:</t>
  </si>
  <si>
    <t>Potpis:</t>
  </si>
  <si>
    <t>Kategorija vozila</t>
  </si>
  <si>
    <t>Električni bicikl</t>
  </si>
  <si>
    <t>L1</t>
  </si>
  <si>
    <t>L2</t>
  </si>
  <si>
    <t>L3</t>
  </si>
  <si>
    <t>L4</t>
  </si>
  <si>
    <t>L5</t>
  </si>
  <si>
    <t>L6</t>
  </si>
  <si>
    <t>L7</t>
  </si>
  <si>
    <t>M1</t>
  </si>
  <si>
    <t>Proizvođač vozila</t>
  </si>
  <si>
    <t>Električni</t>
  </si>
  <si>
    <t>Plug-in hibridni</t>
  </si>
  <si>
    <t>Snaga vozila [kW]</t>
  </si>
  <si>
    <t>I. ZAGREBAČKA</t>
  </si>
  <si>
    <t>II. KRAPINSKO-ZAGORSKA</t>
  </si>
  <si>
    <t>III. SISAČKO-MOSLAVAČKA</t>
  </si>
  <si>
    <t>IV. KARLOVAČKA</t>
  </si>
  <si>
    <t>V. VARAŽDINSKA</t>
  </si>
  <si>
    <t>VI. KOPRIVNIČKO-KRIŽEVAČKA</t>
  </si>
  <si>
    <t>VII. BJELOVARSKO-BILOGORSKA</t>
  </si>
  <si>
    <t>VIII. PRIMORSKO-GORANSKA</t>
  </si>
  <si>
    <t>IX. LIČKO-SENJSKA</t>
  </si>
  <si>
    <t>X. VIROVITIČKO-PODRAVSKA</t>
  </si>
  <si>
    <t>XI. POŽEŠKO-SLAVONSKA</t>
  </si>
  <si>
    <t>XII. BRODSKO-POSAVSKA</t>
  </si>
  <si>
    <t>XIII. ZADARSKA</t>
  </si>
  <si>
    <t>XIV. OSJEČKO-BARANJSKA</t>
  </si>
  <si>
    <t>XV. ŠIBENSKO-KNINSKA</t>
  </si>
  <si>
    <t>XVI. VUKOVARSKO-SRIJEMSKA</t>
  </si>
  <si>
    <t>XVII. SPLITSKO-DALMATINSKA</t>
  </si>
  <si>
    <t>XVIII. ISTARSKA</t>
  </si>
  <si>
    <t>XIX. DUBROVAČKO-NERETVANSKA</t>
  </si>
  <si>
    <t>XX. MEĐIMURSKA</t>
  </si>
  <si>
    <t>XXI. GRAD ZAGREB</t>
  </si>
  <si>
    <t>POTPIS:</t>
  </si>
  <si>
    <t>ZAPRIMLJENO:</t>
  </si>
  <si>
    <t>POPUNJAVA SEKTOR ZA FINANCIJE</t>
  </si>
  <si>
    <t>DATUM:</t>
  </si>
  <si>
    <t>POZICIJA:</t>
  </si>
  <si>
    <t>SUGLASAN:</t>
  </si>
  <si>
    <t>PRIPREMIO:</t>
  </si>
  <si>
    <t>/</t>
  </si>
  <si>
    <t xml:space="preserve">Preostalo za isplatu: </t>
  </si>
  <si>
    <t>Prethodno isplaćeno:</t>
  </si>
  <si>
    <r>
      <t xml:space="preserve">                                                                  Zahtjev za </t>
    </r>
    <r>
      <rPr>
        <b/>
        <u/>
        <sz val="12"/>
        <rFont val="Arial"/>
        <family val="2"/>
        <charset val="238"/>
      </rPr>
      <t>isplatu/</t>
    </r>
    <r>
      <rPr>
        <b/>
        <sz val="12"/>
        <rFont val="Arial"/>
        <family val="2"/>
        <charset val="238"/>
      </rPr>
      <t>priznavanje :</t>
    </r>
  </si>
  <si>
    <t>Do sada isplaćeno temeljem navedenih računa:</t>
  </si>
  <si>
    <t>Ukupno:</t>
  </si>
  <si>
    <t>1.</t>
  </si>
  <si>
    <t>Datum izdavanja</t>
  </si>
  <si>
    <t>Rn. br.</t>
  </si>
  <si>
    <t>Izdavatelj računa/situacije/ Izvješća/otplatnog plana</t>
  </si>
  <si>
    <t>Redni broj:</t>
  </si>
  <si>
    <t>DOKUMENTACIJA TEMELJEM KOJE SE VRŠI ISPLATA/PRIZNAVANJE</t>
  </si>
  <si>
    <t>AVALIRANE MJEN.</t>
  </si>
  <si>
    <t>ZALOŽNO PRAVO</t>
  </si>
  <si>
    <t>GARANCIJA</t>
  </si>
  <si>
    <t>MJENICE</t>
  </si>
  <si>
    <t>ZADUŽNICE</t>
  </si>
  <si>
    <t>INSTRUMENTI OSIGURANJA POVRATA ZAJMA</t>
  </si>
  <si>
    <t>N/P</t>
  </si>
  <si>
    <t>U/P</t>
  </si>
  <si>
    <t>NE</t>
  </si>
  <si>
    <t>DA</t>
  </si>
  <si>
    <t>6. Odgovarajući akt o građenju ?</t>
  </si>
  <si>
    <t>neproved.</t>
  </si>
  <si>
    <t>proved.</t>
  </si>
  <si>
    <t>nije ugovoreno</t>
  </si>
  <si>
    <t xml:space="preserve">ugovoreno      </t>
  </si>
  <si>
    <t>3. Dostavljena dokumentacija u skladu je s ugovorenim rokovima ?</t>
  </si>
  <si>
    <t>2. Priznati radovi na računima/situacijama odgovaraju ugovorenim  radovima/troškovniku?</t>
  </si>
  <si>
    <t xml:space="preserve">         NE</t>
  </si>
  <si>
    <t xml:space="preserve">           DA</t>
  </si>
  <si>
    <t>1. Postoji li  ponudbeni troškovnik ?</t>
  </si>
  <si>
    <t>KONTROLNA PITANJA</t>
  </si>
  <si>
    <t>DATUM URUDŽBIRANJA ZAHTJEVA KORISNIKA ZA ISPLATU SREDSTAVA:</t>
  </si>
  <si>
    <t>DATUM ZAVRŠETKA PROJEKTA:</t>
  </si>
  <si>
    <t>DATUM PRIJAVE PROJEKTA ZA SUFINANCIRANJE FONDU:</t>
  </si>
  <si>
    <t>POSEBAN STATUS:</t>
  </si>
  <si>
    <t>VRSTA POMOĆI:</t>
  </si>
  <si>
    <t>%:</t>
  </si>
  <si>
    <t>IZNOS:</t>
  </si>
  <si>
    <t>UČEŠĆE FONDA U PRIHVATLJIVIM TROŠ.</t>
  </si>
  <si>
    <t>UKUPNA INVESTICIJA:</t>
  </si>
  <si>
    <t>UGOVOR SE TEMELJI NA:</t>
  </si>
  <si>
    <t>ŽUPANIJA KORISNIKA SREDSTAVA:</t>
  </si>
  <si>
    <t>AKTIVNOST:</t>
  </si>
  <si>
    <t>KORISNIK SREDSTAVA:</t>
  </si>
  <si>
    <t>SVRHA DODATKA:</t>
  </si>
  <si>
    <t>UR. BROJEVI DODATAKA:</t>
  </si>
  <si>
    <t xml:space="preserve">ZAHTJEV ZA ISPLATU  </t>
  </si>
  <si>
    <r>
      <t xml:space="preserve">Fond za zaštitu okoliša i energetsku učinkovitost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</t>
    </r>
  </si>
  <si>
    <r>
      <rPr>
        <b/>
        <sz val="12"/>
        <rFont val="Arial"/>
        <family val="2"/>
        <charset val="238"/>
      </rPr>
      <t xml:space="preserve">SEKTOR ZA ENERGETSKU UČINKOVITOST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SLUŽBA ZA ENERGETSKU UČINKOVITOST I OBNOVLJIVE IZVORE ENERGIJE - ENERGETSKA UČINKOVITOST U PROMETU</t>
    </r>
  </si>
  <si>
    <t>Načelnik Sektora za EnU</t>
  </si>
  <si>
    <t>UR.BROJ OSNOVNOG UGOVORA:</t>
  </si>
  <si>
    <t>KLASA OSNOVNOG UGOVORA:</t>
  </si>
  <si>
    <t xml:space="preserve">030400 Poticanje energetske učinkovitosti u prometu (K2022) </t>
  </si>
  <si>
    <t>ODLUCI DIREKTORA</t>
  </si>
  <si>
    <t>OPRAVDANI TROŠKOVI:</t>
  </si>
  <si>
    <t>Izdavatelj računa (ISPLATA)</t>
  </si>
  <si>
    <t>Rn. Br. Računa (ISPLATA)</t>
  </si>
  <si>
    <t>Datum izdavanja (ISPLATA)</t>
  </si>
  <si>
    <t>Za isplatu/priznavanje [kn]</t>
  </si>
  <si>
    <t>Ukupan iznos 
[kn]</t>
  </si>
  <si>
    <t>Datum zaprimanja (PRIJAVA)</t>
  </si>
  <si>
    <t>Vrijeme zaprimanja (PRIJAVA)</t>
  </si>
  <si>
    <t>Datum zaprimanja (ISPLATA)</t>
  </si>
  <si>
    <t>Datum zaprimanja (Ugovora)</t>
  </si>
  <si>
    <t>Voditelj projekta</t>
  </si>
  <si>
    <t>Klasa Predmeta</t>
  </si>
  <si>
    <t>Ur.br. Ugovora</t>
  </si>
  <si>
    <t>Registarske oznake vozila:</t>
  </si>
  <si>
    <t>Broj šasije / rame vozila:</t>
  </si>
  <si>
    <r>
      <t xml:space="preserve">Fond za zaštitu okoliša i energetsku učinkovitost 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</t>
    </r>
  </si>
  <si>
    <t>VRSTA SREDSTAVA:</t>
  </si>
  <si>
    <t>NAZIV UGOVORA/ PROJEKTA/ PRIJAVE/ MJERE:</t>
  </si>
  <si>
    <t>KLASA/UR.BROJ OSNOVNOG UGOVORA:</t>
  </si>
  <si>
    <t>SVRHA NOVOG DODATKA:</t>
  </si>
  <si>
    <t>UKUPNA INVESTICIJA UTVRĐENA:</t>
  </si>
  <si>
    <t>NIJE POTREBNA</t>
  </si>
  <si>
    <t>NIJE PROVEDEN</t>
  </si>
  <si>
    <t>DATUM ZAPRIMANJA CJELOKUPNE DOKUMENTACIJE POTREBNE ZA IZRADU MIŠLJENJA:</t>
  </si>
  <si>
    <t>2.</t>
  </si>
  <si>
    <t>3.</t>
  </si>
  <si>
    <t>4.</t>
  </si>
  <si>
    <t>5.</t>
  </si>
  <si>
    <t>Datum:</t>
  </si>
  <si>
    <t>Predano:</t>
  </si>
  <si>
    <t>Prilog 1.</t>
  </si>
  <si>
    <t>uz Ugovor o zajedničkom financiranju projekta čistijeg transporta „Nabava novog autobusa EURO 6 standarda s pogonom na dizelsko gorivo“, trgovačko društvo Puh-tours d.o.o., davanjem zajma</t>
  </si>
  <si>
    <t>Plan otplate</t>
  </si>
  <si>
    <t>Korisnik zajma:</t>
  </si>
  <si>
    <t>Puh-tours d.o.o., Tratinska 13, 10 000 Zagreb</t>
  </si>
  <si>
    <t>Projekt:</t>
  </si>
  <si>
    <t>„Nabava novog autobusa EURO 6 standarda s pogonom na dizelsko gorivo“</t>
  </si>
  <si>
    <t>Iznos zajma:</t>
  </si>
  <si>
    <t>1.000.000,00 kuna</t>
  </si>
  <si>
    <t>Godišnja kamatna stopa:</t>
  </si>
  <si>
    <t>%</t>
  </si>
  <si>
    <t>Razdoblje otplate:</t>
  </si>
  <si>
    <t>godina</t>
  </si>
  <si>
    <t>Razdoblje počeka:</t>
  </si>
  <si>
    <t>godine</t>
  </si>
  <si>
    <t>Plaćanje otplatnih rata:</t>
  </si>
  <si>
    <t xml:space="preserve"> polugodišnje</t>
  </si>
  <si>
    <t>Dospijeće prve rate:</t>
  </si>
  <si>
    <t>01.06.2016.</t>
  </si>
  <si>
    <t>Broj plaćanja</t>
  </si>
  <si>
    <t>Datum obveze plaćanja</t>
  </si>
  <si>
    <t>Početno stanje duga</t>
  </si>
  <si>
    <t>Iznos kamata</t>
  </si>
  <si>
    <t>Otplatna rata</t>
  </si>
  <si>
    <t>Završno stanje duga</t>
  </si>
  <si>
    <t>Kumulativni iznos kamata</t>
  </si>
  <si>
    <t>01.12.2016.</t>
  </si>
  <si>
    <t>01.06.2017.</t>
  </si>
  <si>
    <t>01.12.2017.</t>
  </si>
  <si>
    <t>01.06.2018.</t>
  </si>
  <si>
    <t>6.</t>
  </si>
  <si>
    <t>01.12.2018.</t>
  </si>
  <si>
    <t>7.</t>
  </si>
  <si>
    <t>01.06.2019.</t>
  </si>
  <si>
    <t>8.</t>
  </si>
  <si>
    <t>01.12.2019.</t>
  </si>
  <si>
    <t>9.</t>
  </si>
  <si>
    <t>01.06.2020.</t>
  </si>
  <si>
    <t>10.</t>
  </si>
  <si>
    <t>01.12.2020.</t>
  </si>
  <si>
    <t>Prilog 2.</t>
  </si>
  <si>
    <t>Troškovnik*</t>
  </si>
  <si>
    <t>Ukupni troškovi [kn]</t>
  </si>
  <si>
    <t>Opravdani troškovi [kn]</t>
  </si>
  <si>
    <t>Iznos sudjelovanja Fonda
[kn]</t>
  </si>
  <si>
    <r>
      <rPr>
        <b/>
        <sz val="11"/>
        <color theme="1"/>
        <rFont val="Calibri"/>
        <family val="2"/>
        <charset val="238"/>
        <scheme val="minor"/>
      </rPr>
      <t>C)  STROJARSKI PROJEKT</t>
    </r>
    <r>
      <rPr>
        <sz val="11"/>
        <color theme="1"/>
        <rFont val="Calibri"/>
        <family val="2"/>
        <charset val="238"/>
        <scheme val="minor"/>
      </rPr>
      <t xml:space="preserve">
Izrada projektne dokumentacije za poslovnu građevinu – ENERGANA 300 kW
( kontejnersko kotlovsko postrojenje i proizvodnja struje) </t>
    </r>
  </si>
  <si>
    <t>Idejni projekt strojarskih instalacija</t>
  </si>
  <si>
    <t xml:space="preserve">kompl. </t>
  </si>
  <si>
    <t xml:space="preserve">Glavni projekt strojarskih instalacija - za dobivanje potvrde glavnog projekta </t>
  </si>
  <si>
    <t>a)  Strojarski   projekt - TURBOGENERATOR</t>
  </si>
  <si>
    <t>b)  Strojarski   projekt - KOTLOVNICA</t>
  </si>
  <si>
    <t>Izvedbeni projekt strojarskih instalacija - turbogeneratora i termouljne kotlovnice</t>
  </si>
  <si>
    <t>UKUPNO</t>
  </si>
  <si>
    <t>* Prema ponudi za vozilo izdane 23. svibnja 2013. godine od strane trgovačkog društva MB-Zagreb d.o.o.</t>
  </si>
  <si>
    <t>SEKTOR ZA ENERGETSKU UČINKOVITOST - ENERGETSKA UČINKOVITOST U PROMETU</t>
  </si>
  <si>
    <t>Reg.br. Ugovora</t>
  </si>
  <si>
    <t>OBRAZAC ZA DONOŠENJE ODLUKE I SKLAPANJE UGOVORA</t>
  </si>
  <si>
    <t>REGISTARSKI BROJ ODLUKE:</t>
  </si>
  <si>
    <t>REGISTARSKI BROJ UGOVORA:</t>
  </si>
  <si>
    <t>Reg.br. Odluke</t>
  </si>
  <si>
    <t>IBAN RAČUN:</t>
  </si>
  <si>
    <t>BANKA:</t>
  </si>
  <si>
    <t>JAVNIM POZIVOM</t>
  </si>
  <si>
    <t>Ur.br. Odluke</t>
  </si>
  <si>
    <t>PREGLEDOM PONUDE</t>
  </si>
  <si>
    <t>UČEŠĆE FONDA U OPRAVDANIM TR.</t>
  </si>
  <si>
    <t>Datum zaprimanja POTPUNE DOK. (PRIJAVA)</t>
  </si>
  <si>
    <t>Vrijeme zaprimanja POTPUNE DOK.  (PRIJAVA)</t>
  </si>
  <si>
    <t>Rekapitulacija odluke/ugovora/projekta/mjere:</t>
  </si>
  <si>
    <t>PRIJEDLOG SASTAVNICA ODLUKE / UGOVORA:</t>
  </si>
  <si>
    <t>NEMA POSEBNOG STATUSA</t>
  </si>
  <si>
    <t>KLASA PREDMETA:</t>
  </si>
  <si>
    <t>KLASA/UR.BROJ I DATUM OBJAVE NATJEČAJA:</t>
  </si>
  <si>
    <t>UKUPNA INVESTICIJA [KN]:</t>
  </si>
  <si>
    <t>OPRAVDANI TROŠKOVI [KN]:</t>
  </si>
  <si>
    <t>IZNOS [KN]:</t>
  </si>
  <si>
    <t>STATUS POSTUPKA JAVNE NABAVE:</t>
  </si>
  <si>
    <t>STATUS PROVEDBE UGOVORA/ PROJEKTA/ MJERE:</t>
  </si>
  <si>
    <t>ROK ZAVRŠETKA UGOVORA/ PROJEKTA/ MJERE:</t>
  </si>
  <si>
    <t>BROJ SKLOPLJENIH DODATAKA NA UGOVOR:</t>
  </si>
  <si>
    <t>SREDSTVA SU DODIJELJENA:</t>
  </si>
  <si>
    <t>OSOBNI IDENTIFIKACIJSKI BROJ (OIB):</t>
  </si>
  <si>
    <t>ADRESA, SJEDIŠTE:</t>
  </si>
  <si>
    <t>Proizvođač vozila (ISPLATA)</t>
  </si>
  <si>
    <t>Model vozila (ISPLATA)</t>
  </si>
  <si>
    <t>Snaga vozila [kW] (ISPLATA)</t>
  </si>
  <si>
    <t>Emisija CO2 [g/km] (ISPLATA)</t>
  </si>
  <si>
    <t>STATUS (Zaprimljen/Zatražena dopuna/ Zaprimljena dopuna/ Prihvatljiv/ Odbijen)</t>
  </si>
  <si>
    <t>Naziv pravne osobe</t>
  </si>
  <si>
    <t>Zakonski zastupnik ili druga ovlaštena osoba</t>
  </si>
  <si>
    <t>OIB pravne osobe</t>
  </si>
  <si>
    <t>Adresa sjedišta pravne osobe (ulica i broj)</t>
  </si>
  <si>
    <t>Adresa sjedišta pravne osobe (mjesto)</t>
  </si>
  <si>
    <t>Adresa sjedišta pravne osobe (poštanski broj)</t>
  </si>
  <si>
    <t>Adresa sjedišta pravne osobe (županija)</t>
  </si>
  <si>
    <t>Kontakt osoba</t>
  </si>
  <si>
    <t>Broj telefona/mobitela Kontakt osobe</t>
  </si>
  <si>
    <t>IBAN broj računa pravne osobe</t>
  </si>
  <si>
    <t>Broj vozila [kom]</t>
  </si>
  <si>
    <t>Mjesto pečata:</t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</si>
  <si>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bez PDV-a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</si>
  <si>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s PDV-om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</si>
  <si>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pojedinačno vozilo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bez PDV-a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</si>
  <si>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pojedinačno vozilo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s PDV-om</t>
    </r>
    <r>
      <rPr>
        <sz val="11"/>
        <color theme="1"/>
        <rFont val="Calibri"/>
        <family val="2"/>
        <charset val="238"/>
        <scheme val="minor"/>
      </rPr>
      <t>)</t>
    </r>
  </si>
  <si>
    <t>Vrsta pogona (Električni/Plug-in hibridni/SPP/UPP)</t>
  </si>
  <si>
    <t>M2</t>
  </si>
  <si>
    <t>M3</t>
  </si>
  <si>
    <t>N1</t>
  </si>
  <si>
    <t>N2</t>
  </si>
  <si>
    <t>N3</t>
  </si>
  <si>
    <t>SPP</t>
  </si>
  <si>
    <t>UPP</t>
  </si>
  <si>
    <t>Segment M1</t>
  </si>
  <si>
    <t>2. PODACI O VOZILIMA</t>
  </si>
  <si>
    <t>3. VRIJEDNOST INVESTICIJE</t>
  </si>
  <si>
    <t>E-mail adresa Kontakt osobe</t>
  </si>
  <si>
    <t>Ukupan broj vozila [kom]</t>
  </si>
  <si>
    <t>Potpis ovlaštene osobe:</t>
  </si>
  <si>
    <t>Sveukupna vrijednost investicije [kn]
 bez PDV-a</t>
  </si>
  <si>
    <t>Sveukupna vrijednost investicije [kn]
 s PDV-om</t>
  </si>
  <si>
    <t xml:space="preserve">Opravdani troškovi pojedinačno vozilo [kn] (ODLUKA) </t>
  </si>
  <si>
    <t xml:space="preserve">Sudjelovanje Fonda pojedinačno vozilo [kn] (ODLUKA) </t>
  </si>
  <si>
    <t xml:space="preserve">Sudjelovanje Fonda pojedinačno vozilo [%] (ODLUKA) </t>
  </si>
  <si>
    <t xml:space="preserve">Ukupna vrijednost investicije [kn] (ODLUKA)  </t>
  </si>
  <si>
    <t xml:space="preserve">Sveukupno sudjelovanje Fonda [kn] (ODLUKA) </t>
  </si>
  <si>
    <t xml:space="preserve">Sveukupno sudjelovanje Fonda [%] (ODLUKA) </t>
  </si>
  <si>
    <t>Sudjelovanje Fonda pojedinačno vozilo [kn] (ISPLATA)</t>
  </si>
  <si>
    <t>Opravdani troškovi pojedinačno vozilo [kn] (ISPLATA)</t>
  </si>
  <si>
    <t xml:space="preserve">Sudjelovanje Fonda pojedinačno vozilo [%] (ISPLATA) </t>
  </si>
  <si>
    <t xml:space="preserve">Ukupna vrijednost investicije [kn] 
(ISPLATA)  </t>
  </si>
  <si>
    <t xml:space="preserve">Sveukupno sudjelovanje Fonda [kn] (ISPLATA) </t>
  </si>
  <si>
    <t xml:space="preserve">Sveukupno sudjelovanje Fonda [%] (ISPLATA) </t>
  </si>
  <si>
    <t xml:space="preserve">Sveukupni
opravdani troškovi
[kn] (ODLUKA) </t>
  </si>
  <si>
    <t xml:space="preserve">Sveukupni
opravdani troškovi
[kn] (ISPLATA) </t>
  </si>
  <si>
    <t>Predano u obradu: (DATUM)</t>
  </si>
  <si>
    <t xml:space="preserve">Voditelj projekta:
</t>
  </si>
  <si>
    <t xml:space="preserve">Ukupni Opravdani troškovi [kn] (ODLUKA)  </t>
  </si>
  <si>
    <t xml:space="preserve">Ukupno Sudjelovanje Fonda [kn] (ODLUKA) </t>
  </si>
  <si>
    <t xml:space="preserve">Ukupni Opravdani troškovi [kn] (ISPLATA)  </t>
  </si>
  <si>
    <t xml:space="preserve">Ukupno Sudjelovanje Fonda [kn] (ISPLATA) </t>
  </si>
  <si>
    <t>Broj vozila [kom] (ISPLATA)</t>
  </si>
  <si>
    <t xml:space="preserve">Vrijednost investicije pojedinačno vozilo [kn s PDV-om] (ODLUKA) </t>
  </si>
  <si>
    <t xml:space="preserve">Sveukupna vrijednost investicije 
[kn s PDV-om] (ODLUKA) </t>
  </si>
  <si>
    <t>Vrijednost investicije pojedinačno vozilo [kn s PDV-om] (ISPLATA)</t>
  </si>
  <si>
    <t xml:space="preserve">Sveukupna vrijednost investicije 
[kn s PDV-om] (ISPLATA) </t>
  </si>
  <si>
    <t>Vremenski rok za izvođenje projekta: 12 mjeseci od dana zaprimanja odluke i ugovora o sufinanciranju od strane korisnika.</t>
  </si>
  <si>
    <t>IZVOR SREDSTAVA:</t>
  </si>
  <si>
    <t>EKONOMSKA KLASIFIKACIJA:</t>
  </si>
  <si>
    <t>3512 (Subvencije trgovačkim društvima u javnom sektoru)</t>
  </si>
  <si>
    <t>3523 (Subvencije poljoprivrednicima i obrtnicima)</t>
  </si>
  <si>
    <t>3522 (Subvencije trgovačkim društvima i zadrugama izvan javnog sektora)</t>
  </si>
  <si>
    <t>3632 (Kapitalne pomoći unutar općeg proračuna)</t>
  </si>
  <si>
    <t>Troškovnik:</t>
  </si>
  <si>
    <t>Iznos sudjelovanja Fonda za pojedinačno vozilo [kn]</t>
  </si>
  <si>
    <t>R.br.</t>
  </si>
  <si>
    <t>Vrsta pogona</t>
  </si>
  <si>
    <t>-----</t>
  </si>
  <si>
    <t>Obveza zadržavanja u vlasništvu: Korisnik se obvezuje da će vozilo nabavljeno u okviru ovog projekta zadržati u vlasništvu jednu godinu od datuma prve registracije istog, odn. za električne bicikle jednu godinu od dana izdavanja računa za kupnju istoga.</t>
  </si>
  <si>
    <t>SVEUKUPNO:</t>
  </si>
  <si>
    <t>ROK (12. mj od zaprimanja Ugovora)</t>
  </si>
  <si>
    <t>JAVNI POZIV
   ZA NEPOSREDNO SUFINANCIRANJE KUPNJE ENERGETSKI UČINKOVITIH VOZILA PRAVNIM OSOBAMA 
ODREĐENIM KAO KORISNICI SREDSTAVA FONDA 
2019.</t>
  </si>
  <si>
    <t>1 - 2019</t>
  </si>
  <si>
    <t>BROJ DODATAKA NA UGOVOR:</t>
  </si>
  <si>
    <t>NAZIV UGOVORA (PROJEKTA):</t>
  </si>
  <si>
    <t>ROK ZA PROVEDBU PROJEKTA PREMA UGOVORU:</t>
  </si>
  <si>
    <t>Voditelj službe za EnU i OIE</t>
  </si>
  <si>
    <t>NAPOMENA: Molimo financijsko zatvaranje Ugovora!</t>
  </si>
  <si>
    <t>Datum sklapanja Ugovora s Fondom</t>
  </si>
  <si>
    <t>Potrošnja goriva -STARA [l/100km]</t>
  </si>
  <si>
    <t>Potrošnja goriva - NOVA [kWh/100km]</t>
  </si>
  <si>
    <t>Prosječna godišnja kilometraža</t>
  </si>
  <si>
    <t>Kapacitet baterije [Ah]</t>
  </si>
  <si>
    <t>Napon Baterije [V]</t>
  </si>
  <si>
    <t>Predviđena dužina vožnje s jednim punjenjem [km]</t>
  </si>
  <si>
    <t>Električna energija [kWh]</t>
  </si>
  <si>
    <t>Emisija CO2 [g/km]</t>
  </si>
  <si>
    <t xml:space="preserve">Voditelj Službe za EnU i OIE:
</t>
  </si>
  <si>
    <t>5. Projektna dokumentacija ?</t>
  </si>
  <si>
    <t xml:space="preserve">4.Ukoliko je Ugovorom utvrđeno da se mora provesti postupak  javne nabave, da li je proveden ? </t>
  </si>
  <si>
    <t>7. Dostavljeno završno izvješće ?</t>
  </si>
  <si>
    <t>3821 (Kapitalne donacije neprofitnim organizacijama)</t>
  </si>
  <si>
    <t>Vrsta pomoći: POMOĆ / SUBVENCIJA / DONACIJA</t>
  </si>
  <si>
    <t>12 mjeseci od datuma zaprimanja odluke i ugovora od strane korisnika</t>
  </si>
  <si>
    <t>POSTOTAK:</t>
  </si>
  <si>
    <t>NIJE PROVEDENA</t>
  </si>
  <si>
    <t>U PROVEDBI</t>
  </si>
  <si>
    <t>PROVEDENA</t>
  </si>
  <si>
    <t>PROVEDEN</t>
  </si>
  <si>
    <t>Viši samostalni inženjer</t>
  </si>
  <si>
    <r>
      <rPr>
        <sz val="9"/>
        <color theme="1"/>
        <rFont val="Arial"/>
        <family val="2"/>
        <charset val="238"/>
      </rPr>
      <t>Viši samostalni inženjer:</t>
    </r>
    <r>
      <rPr>
        <b/>
        <sz val="9"/>
        <color theme="1"/>
        <rFont val="Arial"/>
        <family val="2"/>
        <charset val="238"/>
      </rPr>
      <t xml:space="preserve"> 
</t>
    </r>
  </si>
  <si>
    <t>310-34/19-18/2</t>
  </si>
  <si>
    <t>563-19-1</t>
  </si>
  <si>
    <t xml:space="preserve">Fond će temeljem obostrano ovjerenog i potpisanog ugovora, prethodno dostavljenog Fondu, korisniku isplatiti sredstva na bankovni račun, u roku 30 dana od dana dostavljanja potpune dokumentacije za isplatu priznate od strane Fonda, koja uključuje:
1. Izvornik računa za vozilo ili presliku računa za vozilo, izdanu i ovjerenu od strane prodavatelja istog. Ukoliko  Korisnik dostavlja presliku računa, ista mora biti ovjerena i potpisana od strane Korisnika uz navođenje slijedeće izjave na prvoj stranici računa: "Preslika je istovjetna originalu koji se nalazi u poslovnim knjigama Korisnika“ (navesti naziv Korisnika ),
2. Dokaz o uspješno provedenom odgovarajućem postupku odabira prodavatelja vozila koji su predmet ovog Javnog poziva, za odabrane korisnike koji su obveznici primjene Zakona o javnoj nabavi (Odluku o odabiru ponuditelja, Ugovor s odabranim ponuditeljem/Narudžbenicu zajedno s ugovornim troškovnikom s pojedinačnim stavkama),
3. Dokaz o plaćanju računa za vozilo u cijelosti (preslika potvrde o plaćanju, bankovnog izvatka, potvrde o gotovinskom plaćanju, uplatnice/isplatnice ili drugi odgovarajući dokaz),
4. U slučaju nabave vozila putem kredita ili financijskog leasinga, presliku ugovora o kreditu ili financijskom leasingu,
5. Presliku Potvrde o sukladnosti pojedinačno pregledanog vozila ili Izjave o sukladnosti vozila, izdanu i ovjerenu od strane ovlaštenog ispitnog mjesta ili Potvrde o ispitivanju vozila ili druge jednako pravne potvrde izdane od strane ovlaštenog tijela (nije potrebno u slučaju kupnje električnog bicikla),
6. Presliku prometne dozvole kupljenog vozila (podaci o vlasniku/korisniku vozila moraju odgovarati podacima o podnositelju zahtjeva, dok vozilo ne smije biti u prometu prije 22. svibnja 2019. godine., (nije potrebno u slučaju kupnje električnog bicikla),
7. Dokaz o serijskom broju okvira električnog bicikla (ukoliko isti nije sadržan u računu) -  u vidu izjave potpisane od strane korisnika prema predlošku izjave dostupnom na mrežnoj stranici Fonda (potrebno u slučaju kupnje električnog bicikla),
8. Tehničke karakteristike vozila koje je predmet kupnje, iz kojih je jasno vidljiva kategorija (prema točki I. ovog Poziva), proizvođač, model, vrsta pogona (električni / „plug-in“ hibridni, SPP, UPP), snaga vozila (kW) te emisija CO2 (g/km, gdje je primjenjivo), a koje osim ponudom mogu biti izražene i katalogom, certifikatom itd. (dostavlja se ukoliko se vozilo razlikuje od onog za koje je Fondu dostavljena ponuda u sklopu prijave na Javni poziv),
9. Instrument/e osiguranja u obliku bjanko zadužnice/a na prvi mogući iznos iznad iznosa dodijeljenih sredstava Fonda, ovjeren/e kod javnog bilježnika u izvorniku (odnosi se samo na dodjelu sredstava subvencije),
10. Izjavu o korištenim potporama male vrijednosti, ovjerenu pečatom i potpisom odgovorne/ovlaštene osobe korisnika, ne stariju od 30 dana od dana dostavljanja dokumentacije za isplatu u izvorniku (odnosi se samo na dodjelu sredstava subvencije),
</t>
  </si>
  <si>
    <t xml:space="preserve">11. Izjavu o korištenim potporama male vrijednosti povezanih društava, ovjerenu pečatom i potpisom odgovorne/ovlaštene osobe korisnika, ne stariju od 30 dana od dana dostavljanja dokumentacije za isplatu u izvorniku (odnosi se samo na dodjelu sredstava subvencije), (izjava se obvezno dostavlja i u slučaju kada podnositelj zahtjeva nema povezana društva),
12. Izjavu poduzetnika da nije u teškoćama ovjerenu pečatom i potpisom odgovorne/ovlaštene osobe korisnika, ne stariju od 30 dana od dana dostavljanja dokumentacije za isplatu u izvorniku (odnosi se samo na dodjelu sredstava subvencije),
13. Vjerodostojnu knjigovodstvenu dokumentaciju kojom se dokazuje trošak      (npr. u svrhu utvrđivanja da se PDV ne koristi kao pretporez ukoliko sredstva Fonda budu dodijeljena sa PDV-om), prema potrebi,
14. Izvješće o ostvarenim uštedama putem obrasca koji se može preuzeti na mrežnoj  stranici Fonda (www.fzoeu.hr), 
te drugu dokumentaciju na zahtjev Fonda. </t>
  </si>
  <si>
    <t>Iznos sudjelovanja Fonda ukupno [kn]*</t>
  </si>
  <si>
    <t xml:space="preserve">PDV 
(s PDV-om/
 s PDV-om (XY%)/
 bez PDV-a) (ODLUKA) </t>
  </si>
  <si>
    <t xml:space="preserve">PDV 
(s PDV-om/
 s PDV-om (XY%)/
 bez PDV-a)  (ISPLATA) </t>
  </si>
  <si>
    <t>OSOBA ODGOVORNA ZA ZASTUPANJE:</t>
  </si>
  <si>
    <t>Ugovor o neposrednom sufinanciranju kupnje energetski učinkovitih vozila davanjem sredstava Fonda pravnim osobama 2019.</t>
  </si>
  <si>
    <t>31 / 40</t>
  </si>
  <si>
    <t>Izvor sredstava</t>
  </si>
  <si>
    <t>Ekonomska klasifikacija</t>
  </si>
  <si>
    <t>Aktivnost</t>
  </si>
  <si>
    <t>Pomoć</t>
  </si>
  <si>
    <t>Subvencija</t>
  </si>
  <si>
    <t>Donacija</t>
  </si>
  <si>
    <t>PR</t>
  </si>
  <si>
    <t>MJERA IZ PLANA ALOKACIJE SREDSTAVA EMISIJE:</t>
  </si>
  <si>
    <t>Mjera iz plana alokacije sredstava emisije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</si>
</sst>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F800]dddd\,\ mmmm\ dd\,\ yyyy"/>
    <numFmt numFmtId="165" formatCode="#,##0.00\ _k_n"/>
    <numFmt numFmtId="166" formatCode="#,##0.00_ ;\-#,##0.00\ "/>
    <numFmt numFmtId="167" formatCode="[$-F400]h:mm:ss\ AM/PM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9" fillId="0" borderId="0" applyNumberFormat="0" applyFill="0" applyBorder="0" applyAlignment="0" applyProtection="0"/>
  </cellStyleXfs>
  <cellXfs count="70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5" fillId="0" borderId="0" xfId="2" applyNumberFormat="1" applyFont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" fontId="4" fillId="0" borderId="1" xfId="2" applyNumberFormat="1" applyFont="1" applyBorder="1" applyAlignment="1" applyProtection="1">
      <alignment horizontal="center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20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2" applyFont="1" applyProtection="1"/>
    <xf numFmtId="0" fontId="13" fillId="0" borderId="18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20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/>
    </xf>
    <xf numFmtId="0" fontId="4" fillId="0" borderId="18" xfId="2" applyFont="1" applyBorder="1" applyProtection="1"/>
    <xf numFmtId="0" fontId="4" fillId="0" borderId="0" xfId="2" applyFont="1" applyBorder="1" applyProtection="1"/>
    <xf numFmtId="0" fontId="4" fillId="0" borderId="20" xfId="2" applyFont="1" applyBorder="1" applyProtection="1"/>
    <xf numFmtId="0" fontId="8" fillId="7" borderId="21" xfId="2" applyFont="1" applyFill="1" applyBorder="1" applyAlignment="1" applyProtection="1">
      <alignment horizontal="center" vertical="center"/>
    </xf>
    <xf numFmtId="0" fontId="8" fillId="7" borderId="3" xfId="2" applyFont="1" applyFill="1" applyBorder="1" applyAlignment="1" applyProtection="1">
      <alignment horizontal="center" vertical="center"/>
    </xf>
    <xf numFmtId="0" fontId="8" fillId="7" borderId="20" xfId="2" applyFont="1" applyFill="1" applyBorder="1" applyAlignment="1" applyProtection="1">
      <alignment vertical="center"/>
    </xf>
    <xf numFmtId="0" fontId="8" fillId="7" borderId="19" xfId="2" applyFont="1" applyFill="1" applyBorder="1" applyAlignment="1" applyProtection="1">
      <alignment horizontal="center" vertical="center"/>
    </xf>
    <xf numFmtId="0" fontId="8" fillId="7" borderId="9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/>
    </xf>
    <xf numFmtId="0" fontId="4" fillId="0" borderId="61" xfId="2" applyFont="1" applyBorder="1" applyAlignment="1" applyProtection="1">
      <alignment horizontal="center" vertical="center" wrapText="1"/>
    </xf>
    <xf numFmtId="0" fontId="4" fillId="0" borderId="61" xfId="2" applyFont="1" applyBorder="1" applyAlignment="1" applyProtection="1">
      <alignment horizontal="center" vertical="center"/>
    </xf>
    <xf numFmtId="0" fontId="4" fillId="0" borderId="62" xfId="2" applyFont="1" applyBorder="1" applyAlignment="1" applyProtection="1">
      <alignment vertical="center" wrapText="1"/>
    </xf>
    <xf numFmtId="0" fontId="4" fillId="0" borderId="62" xfId="2" applyFont="1" applyBorder="1" applyAlignment="1" applyProtection="1"/>
    <xf numFmtId="0" fontId="4" fillId="0" borderId="13" xfId="2" applyFont="1" applyBorder="1" applyAlignment="1" applyProtection="1"/>
    <xf numFmtId="0" fontId="4" fillId="0" borderId="22" xfId="2" applyFont="1" applyBorder="1" applyAlignment="1" applyProtection="1"/>
    <xf numFmtId="0" fontId="4" fillId="0" borderId="52" xfId="2" applyFont="1" applyBorder="1" applyAlignment="1" applyProtection="1">
      <alignment horizontal="center" vertical="center"/>
    </xf>
    <xf numFmtId="0" fontId="4" fillId="0" borderId="53" xfId="2" applyFont="1" applyBorder="1" applyAlignment="1" applyProtection="1">
      <alignment horizontal="center"/>
    </xf>
    <xf numFmtId="0" fontId="4" fillId="0" borderId="52" xfId="2" applyFont="1" applyBorder="1" applyAlignment="1" applyProtection="1">
      <alignment horizontal="center"/>
    </xf>
    <xf numFmtId="0" fontId="4" fillId="0" borderId="48" xfId="2" applyFont="1" applyBorder="1" applyAlignment="1" applyProtection="1"/>
    <xf numFmtId="0" fontId="4" fillId="0" borderId="47" xfId="2" applyFont="1" applyBorder="1" applyAlignment="1" applyProtection="1"/>
    <xf numFmtId="2" fontId="4" fillId="0" borderId="0" xfId="2" applyNumberFormat="1" applyFont="1" applyProtection="1"/>
    <xf numFmtId="43" fontId="4" fillId="0" borderId="0" xfId="4" applyFont="1" applyProtection="1"/>
    <xf numFmtId="0" fontId="4" fillId="0" borderId="18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20" xfId="2" applyFont="1" applyBorder="1" applyAlignment="1" applyProtection="1"/>
    <xf numFmtId="0" fontId="4" fillId="0" borderId="36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/>
    </xf>
    <xf numFmtId="0" fontId="4" fillId="0" borderId="34" xfId="2" applyFont="1" applyBorder="1" applyAlignment="1" applyProtection="1">
      <alignment horizontal="center"/>
    </xf>
    <xf numFmtId="0" fontId="4" fillId="0" borderId="18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20" xfId="2" applyFont="1" applyBorder="1" applyAlignment="1" applyProtection="1">
      <alignment horizont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Protection="1"/>
    <xf numFmtId="49" fontId="4" fillId="0" borderId="1" xfId="2" applyNumberFormat="1" applyFont="1" applyBorder="1" applyAlignment="1" applyProtection="1">
      <alignment horizontal="center" vertical="center" shrinkToFit="1"/>
    </xf>
    <xf numFmtId="49" fontId="6" fillId="0" borderId="1" xfId="2" applyNumberFormat="1" applyFont="1" applyBorder="1" applyAlignment="1" applyProtection="1">
      <alignment vertical="center" shrinkToFit="1"/>
    </xf>
    <xf numFmtId="0" fontId="10" fillId="0" borderId="0" xfId="2" applyFont="1" applyProtection="1"/>
    <xf numFmtId="2" fontId="10" fillId="0" borderId="0" xfId="2" applyNumberFormat="1" applyFont="1" applyProtection="1"/>
    <xf numFmtId="0" fontId="4" fillId="0" borderId="26" xfId="2" applyFont="1" applyBorder="1" applyProtection="1"/>
    <xf numFmtId="0" fontId="4" fillId="0" borderId="3" xfId="2" applyFont="1" applyBorder="1" applyProtection="1"/>
    <xf numFmtId="0" fontId="4" fillId="0" borderId="18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17" xfId="2" applyFont="1" applyBorder="1" applyAlignment="1" applyProtection="1">
      <alignment horizontal="left"/>
    </xf>
    <xf numFmtId="0" fontId="4" fillId="0" borderId="17" xfId="2" applyFont="1" applyBorder="1" applyAlignment="1" applyProtection="1"/>
    <xf numFmtId="0" fontId="4" fillId="0" borderId="19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center"/>
    </xf>
    <xf numFmtId="164" fontId="4" fillId="0" borderId="16" xfId="2" applyNumberFormat="1" applyFont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/>
    </xf>
    <xf numFmtId="0" fontId="4" fillId="0" borderId="23" xfId="2" applyFont="1" applyBorder="1" applyAlignment="1" applyProtection="1">
      <alignment horizontal="left"/>
    </xf>
    <xf numFmtId="0" fontId="4" fillId="0" borderId="9" xfId="2" applyFont="1" applyBorder="1" applyAlignment="1" applyProtection="1">
      <alignment horizont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0" borderId="8" xfId="2" applyFont="1" applyBorder="1" applyProtection="1"/>
    <xf numFmtId="0" fontId="4" fillId="0" borderId="19" xfId="2" applyFont="1" applyBorder="1" applyProtection="1"/>
    <xf numFmtId="0" fontId="4" fillId="0" borderId="9" xfId="2" applyFont="1" applyBorder="1" applyProtection="1"/>
    <xf numFmtId="0" fontId="4" fillId="0" borderId="18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0" xfId="5"/>
    <xf numFmtId="49" fontId="4" fillId="0" borderId="0" xfId="5" applyNumberFormat="1" applyBorder="1" applyAlignment="1"/>
    <xf numFmtId="0" fontId="4" fillId="0" borderId="0" xfId="5" applyFont="1" applyBorder="1" applyAlignment="1">
      <alignment horizontal="left"/>
    </xf>
    <xf numFmtId="0" fontId="4" fillId="0" borderId="0" xfId="5" applyBorder="1"/>
    <xf numFmtId="0" fontId="4" fillId="0" borderId="0" xfId="5" applyAlignment="1">
      <alignment horizontal="center"/>
    </xf>
    <xf numFmtId="0" fontId="4" fillId="0" borderId="0" xfId="5" applyBorder="1" applyAlignment="1">
      <alignment horizontal="center"/>
    </xf>
    <xf numFmtId="49" fontId="4" fillId="0" borderId="0" xfId="5" applyNumberFormat="1" applyFont="1" applyBorder="1" applyAlignment="1">
      <alignment vertical="center"/>
    </xf>
    <xf numFmtId="0" fontId="18" fillId="0" borderId="0" xfId="5" applyFont="1"/>
    <xf numFmtId="0" fontId="19" fillId="0" borderId="0" xfId="5" applyFont="1" applyBorder="1"/>
    <xf numFmtId="0" fontId="19" fillId="0" borderId="0" xfId="5" applyFont="1"/>
    <xf numFmtId="2" fontId="8" fillId="0" borderId="0" xfId="5" applyNumberFormat="1" applyFont="1" applyBorder="1" applyAlignment="1"/>
    <xf numFmtId="2" fontId="4" fillId="0" borderId="0" xfId="5" applyNumberFormat="1" applyBorder="1" applyAlignment="1"/>
    <xf numFmtId="49" fontId="4" fillId="0" borderId="0" xfId="5" applyNumberFormat="1" applyAlignment="1"/>
    <xf numFmtId="2" fontId="4" fillId="0" borderId="0" xfId="5" applyNumberFormat="1" applyFont="1" applyBorder="1" applyAlignment="1">
      <alignment vertical="center"/>
    </xf>
    <xf numFmtId="0" fontId="4" fillId="0" borderId="0" xfId="5" applyAlignment="1">
      <alignment horizontal="left"/>
    </xf>
    <xf numFmtId="49" fontId="4" fillId="0" borderId="0" xfId="5" applyNumberFormat="1" applyFont="1" applyAlignment="1">
      <alignment vertical="center"/>
    </xf>
    <xf numFmtId="4" fontId="7" fillId="6" borderId="59" xfId="5" applyNumberFormat="1" applyFont="1" applyFill="1" applyBorder="1" applyAlignment="1" applyProtection="1">
      <alignment horizontal="center" vertical="center"/>
    </xf>
    <xf numFmtId="2" fontId="4" fillId="0" borderId="0" xfId="5" applyNumberFormat="1" applyFont="1" applyBorder="1" applyAlignment="1"/>
    <xf numFmtId="0" fontId="4" fillId="0" borderId="0" xfId="5" applyFont="1" applyAlignment="1">
      <alignment horizontal="left"/>
    </xf>
    <xf numFmtId="49" fontId="4" fillId="0" borderId="0" xfId="5" applyNumberFormat="1" applyFont="1" applyAlignment="1"/>
    <xf numFmtId="0" fontId="20" fillId="0" borderId="53" xfId="5" applyFont="1" applyBorder="1" applyAlignment="1" applyProtection="1">
      <alignment horizontal="center" vertical="center" wrapText="1"/>
    </xf>
    <xf numFmtId="0" fontId="21" fillId="0" borderId="21" xfId="5" applyFont="1" applyBorder="1" applyAlignment="1">
      <alignment horizontal="center" vertical="center" wrapText="1"/>
    </xf>
    <xf numFmtId="0" fontId="22" fillId="0" borderId="0" xfId="5" applyFont="1" applyAlignment="1">
      <alignment wrapText="1"/>
    </xf>
    <xf numFmtId="0" fontId="20" fillId="0" borderId="11" xfId="5" applyFont="1" applyBorder="1" applyAlignment="1" applyProtection="1">
      <alignment horizontal="center" vertical="center" wrapText="1"/>
    </xf>
    <xf numFmtId="0" fontId="21" fillId="0" borderId="1" xfId="5" applyFont="1" applyBorder="1" applyAlignment="1" applyProtection="1">
      <alignment vertical="center" wrapText="1"/>
    </xf>
    <xf numFmtId="0" fontId="20" fillId="0" borderId="48" xfId="5" applyFont="1" applyBorder="1" applyAlignment="1" applyProtection="1">
      <alignment horizontal="center" vertical="center" wrapText="1"/>
    </xf>
    <xf numFmtId="0" fontId="21" fillId="0" borderId="62" xfId="5" applyFont="1" applyBorder="1" applyAlignment="1" applyProtection="1">
      <alignment vertical="center" wrapText="1"/>
    </xf>
    <xf numFmtId="0" fontId="16" fillId="0" borderId="77" xfId="5" applyFont="1" applyBorder="1" applyAlignment="1" applyProtection="1">
      <alignment horizontal="left" vertical="center"/>
    </xf>
    <xf numFmtId="0" fontId="20" fillId="0" borderId="77" xfId="5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3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vertical="top"/>
    </xf>
    <xf numFmtId="4" fontId="6" fillId="0" borderId="69" xfId="5" applyNumberFormat="1" applyFont="1" applyBorder="1" applyAlignment="1" applyProtection="1">
      <alignment vertical="center"/>
    </xf>
    <xf numFmtId="4" fontId="6" fillId="0" borderId="68" xfId="5" applyNumberFormat="1" applyFont="1" applyBorder="1" applyAlignment="1" applyProtection="1">
      <alignment vertical="center"/>
    </xf>
    <xf numFmtId="0" fontId="24" fillId="0" borderId="0" xfId="0" applyFont="1"/>
    <xf numFmtId="0" fontId="0" fillId="0" borderId="0" xfId="0" applyBorder="1" applyAlignment="1" applyProtection="1"/>
    <xf numFmtId="0" fontId="24" fillId="0" borderId="77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78" xfId="0" applyFont="1" applyBorder="1" applyAlignment="1">
      <alignment horizontal="center" vertical="top" wrapText="1"/>
    </xf>
    <xf numFmtId="4" fontId="25" fillId="0" borderId="9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right" vertical="top" wrapText="1"/>
    </xf>
    <xf numFmtId="0" fontId="0" fillId="0" borderId="0" xfId="0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 shrinkToFit="1"/>
    </xf>
    <xf numFmtId="0" fontId="27" fillId="0" borderId="0" xfId="5" applyFont="1"/>
    <xf numFmtId="165" fontId="8" fillId="0" borderId="0" xfId="0" applyNumberFormat="1" applyFont="1" applyBorder="1" applyAlignment="1" applyProtection="1">
      <alignment vertical="center" shrinkToFit="1"/>
    </xf>
    <xf numFmtId="165" fontId="8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5" applyFont="1" applyBorder="1" applyAlignment="1" applyProtection="1">
      <alignment horizontal="left" vertical="center"/>
    </xf>
    <xf numFmtId="49" fontId="4" fillId="0" borderId="0" xfId="5" applyNumberFormat="1" applyBorder="1" applyAlignment="1" applyProtection="1">
      <alignment horizontal="left" vertical="center"/>
    </xf>
    <xf numFmtId="14" fontId="4" fillId="0" borderId="0" xfId="5" applyNumberFormat="1" applyBorder="1" applyAlignment="1" applyProtection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4" fillId="0" borderId="0" xfId="5" applyFont="1" applyBorder="1"/>
    <xf numFmtId="43" fontId="0" fillId="0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5" applyBorder="1"/>
    <xf numFmtId="166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0" borderId="0" xfId="0" applyNumberFormat="1" applyProtection="1">
      <protection locked="0"/>
    </xf>
    <xf numFmtId="10" fontId="0" fillId="0" borderId="0" xfId="3" applyNumberFormat="1" applyFont="1" applyFill="1"/>
    <xf numFmtId="0" fontId="0" fillId="9" borderId="0" xfId="0" applyFill="1" applyAlignment="1">
      <alignment horizontal="center" wrapText="1"/>
    </xf>
    <xf numFmtId="167" fontId="0" fillId="0" borderId="0" xfId="0" applyNumberFormat="1" applyAlignment="1" applyProtection="1">
      <alignment wrapText="1"/>
      <protection locked="0"/>
    </xf>
    <xf numFmtId="0" fontId="7" fillId="0" borderId="11" xfId="5" applyFont="1" applyBorder="1" applyAlignment="1" applyProtection="1">
      <alignment horizontal="left" vertical="top"/>
    </xf>
    <xf numFmtId="4" fontId="0" fillId="0" borderId="0" xfId="0" applyNumberFormat="1" applyProtection="1">
      <protection locked="0"/>
    </xf>
    <xf numFmtId="4" fontId="0" fillId="0" borderId="0" xfId="0" applyNumberFormat="1" applyFill="1"/>
    <xf numFmtId="0" fontId="0" fillId="0" borderId="0" xfId="3" applyNumberFormat="1" applyFont="1" applyFill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14" borderId="0" xfId="0" applyNumberFormat="1" applyFill="1" applyAlignment="1">
      <alignment wrapText="1"/>
    </xf>
    <xf numFmtId="0" fontId="0" fillId="15" borderId="0" xfId="0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 applyProtection="1">
      <alignment wrapText="1"/>
    </xf>
    <xf numFmtId="4" fontId="0" fillId="0" borderId="0" xfId="0" applyNumberFormat="1" applyFill="1" applyProtection="1"/>
    <xf numFmtId="10" fontId="0" fillId="0" borderId="0" xfId="3" applyNumberFormat="1" applyFont="1" applyFill="1" applyProtection="1"/>
    <xf numFmtId="0" fontId="0" fillId="0" borderId="0" xfId="0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vertical="center" wrapText="1"/>
    </xf>
    <xf numFmtId="0" fontId="0" fillId="3" borderId="11" xfId="0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8" xfId="0" applyBorder="1"/>
    <xf numFmtId="0" fontId="0" fillId="0" borderId="19" xfId="0" applyBorder="1"/>
    <xf numFmtId="0" fontId="0" fillId="0" borderId="9" xfId="0" applyBorder="1"/>
    <xf numFmtId="0" fontId="0" fillId="0" borderId="19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/>
    <xf numFmtId="0" fontId="0" fillId="0" borderId="0" xfId="0" applyFill="1" applyAlignment="1">
      <alignment horizontal="center" wrapText="1"/>
    </xf>
    <xf numFmtId="0" fontId="0" fillId="16" borderId="0" xfId="0" applyFill="1" applyAlignment="1">
      <alignment wrapText="1"/>
    </xf>
    <xf numFmtId="4" fontId="0" fillId="0" borderId="0" xfId="0" applyNumberFormat="1" applyBorder="1"/>
    <xf numFmtId="0" fontId="0" fillId="0" borderId="18" xfId="0" applyFill="1" applyBorder="1" applyAlignment="1">
      <alignment horizontal="center"/>
    </xf>
    <xf numFmtId="0" fontId="0" fillId="3" borderId="84" xfId="0" applyFill="1" applyBorder="1" applyAlignment="1">
      <alignment horizontal="center"/>
    </xf>
    <xf numFmtId="4" fontId="0" fillId="0" borderId="21" xfId="0" applyNumberFormat="1" applyFill="1" applyBorder="1"/>
    <xf numFmtId="4" fontId="0" fillId="2" borderId="8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Alignment="1">
      <alignment wrapText="1"/>
    </xf>
    <xf numFmtId="2" fontId="0" fillId="0" borderId="0" xfId="0" applyNumberFormat="1"/>
    <xf numFmtId="0" fontId="0" fillId="14" borderId="0" xfId="0" applyFill="1" applyAlignment="1">
      <alignment wrapText="1"/>
    </xf>
    <xf numFmtId="0" fontId="0" fillId="0" borderId="0" xfId="3" applyNumberFormat="1" applyFont="1" applyFill="1" applyProtection="1"/>
    <xf numFmtId="0" fontId="0" fillId="0" borderId="0" xfId="0" applyNumberFormat="1"/>
    <xf numFmtId="4" fontId="0" fillId="0" borderId="0" xfId="3" applyNumberFormat="1" applyFont="1" applyFill="1" applyProtection="1"/>
    <xf numFmtId="4" fontId="0" fillId="0" borderId="0" xfId="0" applyNumberFormat="1"/>
    <xf numFmtId="10" fontId="0" fillId="0" borderId="0" xfId="0" applyNumberFormat="1" applyFill="1"/>
    <xf numFmtId="14" fontId="0" fillId="0" borderId="0" xfId="0" applyNumberFormat="1"/>
    <xf numFmtId="14" fontId="4" fillId="0" borderId="1" xfId="2" applyNumberFormat="1" applyFont="1" applyFill="1" applyBorder="1" applyAlignment="1" applyProtection="1">
      <alignment horizontal="center" vertical="center" wrapText="1"/>
    </xf>
    <xf numFmtId="4" fontId="0" fillId="15" borderId="1" xfId="0" applyNumberFormat="1" applyFill="1" applyBorder="1" applyProtection="1"/>
    <xf numFmtId="4" fontId="0" fillId="15" borderId="12" xfId="0" applyNumberFormat="1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4" fontId="0" fillId="0" borderId="59" xfId="0" applyNumberFormat="1" applyBorder="1" applyProtection="1">
      <protection locked="0"/>
    </xf>
    <xf numFmtId="0" fontId="0" fillId="0" borderId="27" xfId="0" applyBorder="1" applyProtection="1">
      <protection locked="0"/>
    </xf>
    <xf numFmtId="2" fontId="4" fillId="0" borderId="0" xfId="5" applyNumberFormat="1" applyFont="1" applyBorder="1" applyAlignment="1">
      <alignment wrapText="1"/>
    </xf>
    <xf numFmtId="0" fontId="0" fillId="0" borderId="0" xfId="0" applyAlignment="1">
      <alignment vertical="top" wrapText="1"/>
    </xf>
    <xf numFmtId="0" fontId="0" fillId="0" borderId="17" xfId="0" applyBorder="1"/>
    <xf numFmtId="10" fontId="0" fillId="0" borderId="17" xfId="0" applyNumberFormat="1" applyBorder="1"/>
    <xf numFmtId="10" fontId="0" fillId="0" borderId="0" xfId="0" applyNumberFormat="1" applyBorder="1"/>
    <xf numFmtId="0" fontId="0" fillId="0" borderId="17" xfId="0" applyFill="1" applyBorder="1" applyAlignment="1">
      <alignment horizontal="center" vertical="center" wrapText="1"/>
    </xf>
    <xf numFmtId="0" fontId="30" fillId="0" borderId="0" xfId="0" applyFont="1"/>
    <xf numFmtId="0" fontId="30" fillId="17" borderId="1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4" fontId="30" fillId="0" borderId="1" xfId="0" applyNumberFormat="1" applyFont="1" applyBorder="1"/>
    <xf numFmtId="0" fontId="30" fillId="0" borderId="69" xfId="0" applyFont="1" applyBorder="1" applyAlignment="1">
      <alignment horizontal="center"/>
    </xf>
    <xf numFmtId="0" fontId="30" fillId="0" borderId="69" xfId="0" applyFont="1" applyBorder="1"/>
    <xf numFmtId="4" fontId="30" fillId="0" borderId="69" xfId="0" applyNumberFormat="1" applyFont="1" applyBorder="1"/>
    <xf numFmtId="0" fontId="30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4" fontId="30" fillId="0" borderId="1" xfId="0" quotePrefix="1" applyNumberFormat="1" applyFont="1" applyBorder="1" applyAlignment="1">
      <alignment horizontal="center"/>
    </xf>
    <xf numFmtId="4" fontId="7" fillId="6" borderId="69" xfId="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wrapText="1"/>
    </xf>
    <xf numFmtId="3" fontId="0" fillId="0" borderId="1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0" fontId="7" fillId="0" borderId="84" xfId="5" applyFont="1" applyBorder="1" applyAlignment="1" applyProtection="1">
      <alignment horizontal="left" vertical="top"/>
    </xf>
    <xf numFmtId="0" fontId="7" fillId="0" borderId="10" xfId="5" applyFont="1" applyBorder="1" applyAlignment="1" applyProtection="1">
      <alignment horizontal="left" vertical="top"/>
    </xf>
    <xf numFmtId="49" fontId="0" fillId="0" borderId="0" xfId="3" applyNumberFormat="1" applyFont="1" applyFill="1" applyProtection="1"/>
    <xf numFmtId="49" fontId="0" fillId="0" borderId="0" xfId="0" applyNumberFormat="1" applyFill="1"/>
    <xf numFmtId="49" fontId="0" fillId="0" borderId="0" xfId="0" applyNumberFormat="1"/>
    <xf numFmtId="0" fontId="0" fillId="14" borderId="0" xfId="0" applyNumberFormat="1" applyFill="1" applyAlignment="1">
      <alignment wrapText="1"/>
    </xf>
    <xf numFmtId="49" fontId="0" fillId="0" borderId="0" xfId="3" applyNumberFormat="1" applyFont="1" applyFill="1" applyAlignment="1" applyProtection="1"/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3" borderId="70" xfId="0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 wrapText="1"/>
    </xf>
    <xf numFmtId="0" fontId="2" fillId="4" borderId="62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4" borderId="53" xfId="0" applyFont="1" applyFill="1" applyBorder="1" applyAlignment="1" applyProtection="1">
      <alignment horizontal="center" vertical="center"/>
    </xf>
    <xf numFmtId="0" fontId="2" fillId="4" borderId="61" xfId="0" applyFont="1" applyFill="1" applyBorder="1" applyAlignment="1" applyProtection="1">
      <alignment horizontal="center" vertical="center"/>
    </xf>
    <xf numFmtId="0" fontId="2" fillId="4" borderId="52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0" fillId="0" borderId="61" xfId="0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left" vertical="center"/>
    </xf>
    <xf numFmtId="0" fontId="0" fillId="3" borderId="61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1" xfId="0" applyFill="1" applyBorder="1" applyAlignment="1">
      <alignment horizontal="left" vertical="center" wrapText="1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0" fontId="29" fillId="0" borderId="1" xfId="6" applyFill="1" applyBorder="1" applyAlignment="1" applyProtection="1">
      <alignment horizontal="center" vertical="center"/>
      <protection locked="0"/>
    </xf>
    <xf numFmtId="0" fontId="0" fillId="3" borderId="62" xfId="0" applyFill="1" applyBorder="1" applyAlignment="1">
      <alignment horizontal="left" vertical="center"/>
    </xf>
    <xf numFmtId="49" fontId="0" fillId="0" borderId="62" xfId="0" applyNumberFormat="1" applyFill="1" applyBorder="1" applyAlignment="1" applyProtection="1">
      <alignment horizontal="center" vertical="center"/>
      <protection locked="0"/>
    </xf>
    <xf numFmtId="49" fontId="0" fillId="0" borderId="47" xfId="0" applyNumberFormat="1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left" vertical="center"/>
    </xf>
    <xf numFmtId="0" fontId="2" fillId="4" borderId="85" xfId="0" applyFont="1" applyFill="1" applyBorder="1" applyAlignment="1" applyProtection="1">
      <alignment horizontal="center" vertical="center" wrapText="1"/>
    </xf>
    <xf numFmtId="0" fontId="2" fillId="4" borderId="83" xfId="0" applyFont="1" applyFill="1" applyBorder="1" applyAlignment="1" applyProtection="1">
      <alignment horizontal="center" vertical="center" wrapText="1"/>
    </xf>
    <xf numFmtId="0" fontId="2" fillId="4" borderId="86" xfId="0" applyFont="1" applyFill="1" applyBorder="1" applyAlignment="1" applyProtection="1">
      <alignment horizontal="center" vertical="center" wrapText="1"/>
    </xf>
    <xf numFmtId="4" fontId="0" fillId="2" borderId="83" xfId="0" applyNumberFormat="1" applyFill="1" applyBorder="1" applyAlignment="1">
      <alignment horizontal="center" vertical="center" wrapText="1"/>
    </xf>
    <xf numFmtId="4" fontId="0" fillId="2" borderId="83" xfId="0" applyNumberFormat="1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 wrapText="1"/>
    </xf>
    <xf numFmtId="4" fontId="0" fillId="15" borderId="83" xfId="0" applyNumberFormat="1" applyFill="1" applyBorder="1" applyAlignment="1" applyProtection="1">
      <alignment horizontal="center" vertical="center"/>
    </xf>
    <xf numFmtId="0" fontId="0" fillId="15" borderId="83" xfId="0" applyFill="1" applyBorder="1" applyAlignment="1" applyProtection="1">
      <alignment horizontal="center" vertical="center"/>
    </xf>
    <xf numFmtId="1" fontId="0" fillId="15" borderId="83" xfId="0" applyNumberFormat="1" applyFill="1" applyBorder="1" applyAlignment="1" applyProtection="1">
      <alignment horizontal="center" vertical="center"/>
    </xf>
    <xf numFmtId="1" fontId="0" fillId="15" borderId="56" xfId="0" applyNumberFormat="1" applyFill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2" applyNumberFormat="1" applyFont="1" applyBorder="1" applyAlignment="1" applyProtection="1">
      <alignment horizontal="center" vertical="center"/>
    </xf>
    <xf numFmtId="4" fontId="4" fillId="0" borderId="12" xfId="2" applyNumberFormat="1" applyFont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right"/>
    </xf>
    <xf numFmtId="0" fontId="4" fillId="0" borderId="20" xfId="2" applyFont="1" applyBorder="1" applyAlignment="1" applyProtection="1">
      <alignment horizontal="right"/>
    </xf>
    <xf numFmtId="0" fontId="4" fillId="0" borderId="13" xfId="2" applyFont="1" applyBorder="1" applyAlignment="1" applyProtection="1">
      <alignment horizontal="center"/>
    </xf>
    <xf numFmtId="0" fontId="4" fillId="0" borderId="22" xfId="2" applyFont="1" applyBorder="1" applyAlignment="1" applyProtection="1">
      <alignment horizontal="center"/>
    </xf>
    <xf numFmtId="0" fontId="4" fillId="0" borderId="14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right"/>
    </xf>
    <xf numFmtId="0" fontId="4" fillId="0" borderId="19" xfId="2" applyFont="1" applyBorder="1" applyAlignment="1" applyProtection="1">
      <alignment horizontal="center"/>
    </xf>
    <xf numFmtId="0" fontId="4" fillId="0" borderId="17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5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left"/>
    </xf>
    <xf numFmtId="14" fontId="7" fillId="0" borderId="13" xfId="2" applyNumberFormat="1" applyFont="1" applyBorder="1" applyAlignment="1" applyProtection="1">
      <alignment horizontal="center"/>
      <protection locked="0"/>
    </xf>
    <xf numFmtId="14" fontId="7" fillId="0" borderId="22" xfId="2" applyNumberFormat="1" applyFont="1" applyBorder="1" applyAlignment="1" applyProtection="1">
      <alignment horizontal="center"/>
      <protection locked="0"/>
    </xf>
    <xf numFmtId="14" fontId="7" fillId="0" borderId="24" xfId="2" applyNumberFormat="1" applyFont="1" applyBorder="1" applyAlignment="1" applyProtection="1">
      <alignment horizontal="center"/>
      <protection locked="0"/>
    </xf>
    <xf numFmtId="14" fontId="4" fillId="0" borderId="13" xfId="2" applyNumberFormat="1" applyFont="1" applyBorder="1" applyAlignment="1" applyProtection="1">
      <alignment horizontal="center"/>
      <protection locked="0"/>
    </xf>
    <xf numFmtId="14" fontId="4" fillId="0" borderId="22" xfId="2" applyNumberFormat="1" applyFont="1" applyBorder="1" applyAlignment="1" applyProtection="1">
      <alignment horizontal="center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0" fontId="6" fillId="5" borderId="13" xfId="2" applyFont="1" applyFill="1" applyBorder="1" applyAlignment="1" applyProtection="1">
      <alignment horizontal="center" vertical="center"/>
    </xf>
    <xf numFmtId="0" fontId="6" fillId="5" borderId="22" xfId="2" applyFont="1" applyFill="1" applyBorder="1" applyAlignment="1" applyProtection="1">
      <alignment horizontal="center" vertical="center"/>
    </xf>
    <xf numFmtId="0" fontId="6" fillId="5" borderId="14" xfId="2" applyFont="1" applyFill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 shrinkToFit="1"/>
      <protection locked="0"/>
    </xf>
    <xf numFmtId="0" fontId="4" fillId="0" borderId="16" xfId="2" applyFont="1" applyBorder="1" applyAlignment="1" applyProtection="1">
      <alignment horizontal="center" shrinkToFit="1"/>
      <protection locked="0"/>
    </xf>
    <xf numFmtId="0" fontId="4" fillId="0" borderId="20" xfId="2" applyFont="1" applyBorder="1" applyAlignment="1" applyProtection="1">
      <alignment horizontal="center" shrinkToFit="1"/>
      <protection locked="0"/>
    </xf>
    <xf numFmtId="0" fontId="4" fillId="0" borderId="0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0" fontId="6" fillId="6" borderId="18" xfId="2" applyFont="1" applyFill="1" applyBorder="1" applyAlignment="1" applyProtection="1">
      <alignment horizontal="left" vertical="top" wrapText="1"/>
      <protection locked="0"/>
    </xf>
    <xf numFmtId="0" fontId="4" fillId="6" borderId="0" xfId="2" applyFont="1" applyFill="1" applyBorder="1" applyAlignment="1" applyProtection="1">
      <alignment horizontal="left" vertical="top" wrapText="1"/>
      <protection locked="0"/>
    </xf>
    <xf numFmtId="0" fontId="4" fillId="6" borderId="20" xfId="2" applyFont="1" applyFill="1" applyBorder="1" applyAlignment="1" applyProtection="1">
      <alignment horizontal="left" vertical="top" wrapText="1"/>
      <protection locked="0"/>
    </xf>
    <xf numFmtId="0" fontId="4" fillId="6" borderId="18" xfId="2" applyFont="1" applyFill="1" applyBorder="1" applyAlignment="1" applyProtection="1">
      <alignment horizontal="left" vertical="top" wrapText="1"/>
      <protection locked="0"/>
    </xf>
    <xf numFmtId="0" fontId="4" fillId="6" borderId="8" xfId="2" applyFont="1" applyFill="1" applyBorder="1" applyAlignment="1" applyProtection="1">
      <alignment horizontal="left" vertical="top" wrapText="1"/>
      <protection locked="0"/>
    </xf>
    <xf numFmtId="0" fontId="4" fillId="6" borderId="19" xfId="2" applyFont="1" applyFill="1" applyBorder="1" applyAlignment="1" applyProtection="1">
      <alignment horizontal="left" vertical="top" wrapText="1"/>
      <protection locked="0"/>
    </xf>
    <xf numFmtId="0" fontId="4" fillId="6" borderId="9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16" xfId="2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</xf>
    <xf numFmtId="4" fontId="6" fillId="0" borderId="1" xfId="2" applyNumberFormat="1" applyFont="1" applyBorder="1" applyAlignment="1" applyProtection="1">
      <alignment horizontal="center" vertical="center"/>
    </xf>
    <xf numFmtId="4" fontId="6" fillId="0" borderId="70" xfId="2" applyNumberFormat="1" applyFont="1" applyBorder="1" applyAlignment="1" applyProtection="1">
      <alignment horizontal="center" vertical="center"/>
    </xf>
    <xf numFmtId="4" fontId="6" fillId="0" borderId="71" xfId="2" applyNumberFormat="1" applyFont="1" applyBorder="1" applyAlignment="1" applyProtection="1">
      <alignment horizontal="center" vertical="center"/>
    </xf>
    <xf numFmtId="4" fontId="6" fillId="0" borderId="12" xfId="2" applyNumberFormat="1" applyFont="1" applyBorder="1" applyAlignment="1" applyProtection="1">
      <alignment horizontal="center" vertical="center"/>
    </xf>
    <xf numFmtId="1" fontId="10" fillId="0" borderId="18" xfId="2" applyNumberFormat="1" applyFont="1" applyBorder="1" applyAlignment="1" applyProtection="1">
      <alignment horizontal="right" vertical="center" shrinkToFit="1"/>
    </xf>
    <xf numFmtId="1" fontId="10" fillId="0" borderId="0" xfId="2" applyNumberFormat="1" applyFont="1" applyBorder="1" applyAlignment="1" applyProtection="1">
      <alignment horizontal="right" vertical="center" shrinkToFit="1"/>
    </xf>
    <xf numFmtId="165" fontId="10" fillId="0" borderId="0" xfId="2" applyNumberFormat="1" applyFont="1" applyBorder="1" applyAlignment="1" applyProtection="1">
      <alignment horizontal="center" vertical="center" shrinkToFit="1"/>
    </xf>
    <xf numFmtId="165" fontId="10" fillId="0" borderId="20" xfId="2" applyNumberFormat="1" applyFont="1" applyBorder="1" applyAlignment="1" applyProtection="1">
      <alignment horizontal="center" vertical="center" shrinkToFit="1"/>
    </xf>
    <xf numFmtId="1" fontId="8" fillId="0" borderId="18" xfId="2" applyNumberFormat="1" applyFont="1" applyBorder="1" applyAlignment="1" applyProtection="1">
      <alignment horizontal="center" vertical="center" shrinkToFit="1"/>
    </xf>
    <xf numFmtId="1" fontId="8" fillId="0" borderId="0" xfId="2" applyNumberFormat="1" applyFont="1" applyBorder="1" applyAlignment="1" applyProtection="1">
      <alignment horizontal="center" vertical="center" shrinkToFit="1"/>
    </xf>
    <xf numFmtId="165" fontId="8" fillId="0" borderId="0" xfId="2" applyNumberFormat="1" applyFont="1" applyFill="1" applyBorder="1" applyAlignment="1" applyProtection="1">
      <alignment horizontal="center" vertical="center" shrinkToFit="1"/>
    </xf>
    <xf numFmtId="165" fontId="8" fillId="0" borderId="20" xfId="2" applyNumberFormat="1" applyFont="1" applyFill="1" applyBorder="1" applyAlignment="1" applyProtection="1">
      <alignment horizontal="center" vertical="center" shrinkToFit="1"/>
    </xf>
    <xf numFmtId="1" fontId="8" fillId="0" borderId="11" xfId="2" applyNumberFormat="1" applyFont="1" applyBorder="1" applyAlignment="1" applyProtection="1">
      <alignment horizontal="center" vertical="center" shrinkToFit="1"/>
    </xf>
    <xf numFmtId="1" fontId="8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 shrinkToFit="1"/>
    </xf>
    <xf numFmtId="1" fontId="8" fillId="0" borderId="30" xfId="2" applyNumberFormat="1" applyFont="1" applyBorder="1" applyAlignment="1" applyProtection="1">
      <alignment horizontal="center" vertical="center" shrinkToFit="1"/>
    </xf>
    <xf numFmtId="1" fontId="8" fillId="0" borderId="29" xfId="2" applyNumberFormat="1" applyFont="1" applyBorder="1" applyAlignment="1" applyProtection="1">
      <alignment horizontal="center" vertical="center" shrinkToFit="1"/>
    </xf>
    <xf numFmtId="1" fontId="8" fillId="0" borderId="7" xfId="2" applyNumberFormat="1" applyFont="1" applyBorder="1" applyAlignment="1" applyProtection="1">
      <alignment horizontal="center" vertical="center" shrinkToFit="1"/>
    </xf>
    <xf numFmtId="1" fontId="8" fillId="0" borderId="28" xfId="2" applyNumberFormat="1" applyFont="1" applyBorder="1" applyAlignment="1" applyProtection="1">
      <alignment horizontal="center" vertical="center" shrinkToFit="1"/>
    </xf>
    <xf numFmtId="1" fontId="8" fillId="0" borderId="27" xfId="2" applyNumberFormat="1" applyFont="1" applyBorder="1" applyAlignment="1" applyProtection="1">
      <alignment horizontal="center" vertical="center" shrinkToFit="1"/>
    </xf>
    <xf numFmtId="1" fontId="8" fillId="0" borderId="5" xfId="2" applyNumberFormat="1" applyFont="1" applyBorder="1" applyAlignment="1" applyProtection="1">
      <alignment horizontal="center" vertical="center" shrinkToFit="1"/>
    </xf>
    <xf numFmtId="4" fontId="6" fillId="0" borderId="1" xfId="2" applyNumberFormat="1" applyFont="1" applyBorder="1" applyAlignment="1" applyProtection="1">
      <alignment horizontal="center" vertical="center" shrinkToFit="1"/>
    </xf>
    <xf numFmtId="0" fontId="11" fillId="5" borderId="2" xfId="2" applyFont="1" applyFill="1" applyBorder="1" applyAlignment="1" applyProtection="1">
      <alignment horizontal="center" vertical="center" shrinkToFit="1"/>
    </xf>
    <xf numFmtId="0" fontId="11" fillId="5" borderId="21" xfId="2" applyFont="1" applyFill="1" applyBorder="1" applyAlignment="1" applyProtection="1">
      <alignment horizontal="center" vertical="center" shrinkToFit="1"/>
    </xf>
    <xf numFmtId="0" fontId="11" fillId="5" borderId="3" xfId="2" applyFont="1" applyFill="1" applyBorder="1" applyAlignment="1" applyProtection="1">
      <alignment horizontal="center" vertical="center" shrinkToFit="1"/>
    </xf>
    <xf numFmtId="0" fontId="11" fillId="5" borderId="8" xfId="2" applyFont="1" applyFill="1" applyBorder="1" applyAlignment="1" applyProtection="1">
      <alignment horizontal="center" vertical="center" shrinkToFit="1"/>
    </xf>
    <xf numFmtId="0" fontId="11" fillId="5" borderId="19" xfId="2" applyFont="1" applyFill="1" applyBorder="1" applyAlignment="1" applyProtection="1">
      <alignment horizontal="center" vertical="center" shrinkToFit="1"/>
    </xf>
    <xf numFmtId="0" fontId="11" fillId="5" borderId="0" xfId="2" applyFont="1" applyFill="1" applyBorder="1" applyAlignment="1" applyProtection="1">
      <alignment horizontal="center" vertical="center" shrinkToFit="1"/>
    </xf>
    <xf numFmtId="0" fontId="11" fillId="5" borderId="20" xfId="2" applyFont="1" applyFill="1" applyBorder="1" applyAlignment="1" applyProtection="1">
      <alignment horizontal="center" vertical="center" shrinkToFit="1"/>
    </xf>
    <xf numFmtId="0" fontId="4" fillId="0" borderId="32" xfId="2" applyFont="1" applyFill="1" applyBorder="1" applyAlignment="1" applyProtection="1">
      <alignment horizontal="center" vertical="center" wrapText="1"/>
    </xf>
    <xf numFmtId="0" fontId="4" fillId="0" borderId="33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center" vertical="center" wrapText="1"/>
    </xf>
    <xf numFmtId="0" fontId="4" fillId="0" borderId="46" xfId="2" applyFont="1" applyBorder="1" applyAlignment="1" applyProtection="1">
      <alignment horizontal="center" vertical="center"/>
    </xf>
    <xf numFmtId="0" fontId="4" fillId="0" borderId="45" xfId="2" applyFont="1" applyBorder="1" applyAlignment="1" applyProtection="1">
      <alignment horizontal="center" vertical="center"/>
    </xf>
    <xf numFmtId="0" fontId="4" fillId="0" borderId="44" xfId="2" applyFont="1" applyBorder="1" applyAlignment="1" applyProtection="1">
      <alignment horizontal="center" vertical="center"/>
    </xf>
    <xf numFmtId="0" fontId="4" fillId="0" borderId="43" xfId="2" applyFont="1" applyBorder="1" applyAlignment="1" applyProtection="1">
      <alignment horizontal="center" vertical="center"/>
    </xf>
    <xf numFmtId="0" fontId="4" fillId="0" borderId="33" xfId="2" applyFont="1" applyBorder="1" applyAlignment="1" applyProtection="1">
      <alignment horizontal="center" vertical="center"/>
    </xf>
    <xf numFmtId="0" fontId="4" fillId="0" borderId="32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32" xfId="2" applyFont="1" applyBorder="1" applyAlignment="1" applyProtection="1">
      <alignment horizontal="center" wrapText="1"/>
    </xf>
    <xf numFmtId="0" fontId="4" fillId="0" borderId="33" xfId="2" applyFont="1" applyBorder="1" applyAlignment="1" applyProtection="1">
      <alignment horizontal="center" wrapText="1"/>
    </xf>
    <xf numFmtId="0" fontId="4" fillId="0" borderId="32" xfId="2" applyFont="1" applyBorder="1" applyAlignment="1" applyProtection="1">
      <alignment horizontal="center"/>
    </xf>
    <xf numFmtId="0" fontId="4" fillId="0" borderId="33" xfId="2" applyFont="1" applyBorder="1" applyAlignment="1" applyProtection="1">
      <alignment horizontal="center"/>
    </xf>
    <xf numFmtId="0" fontId="4" fillId="0" borderId="31" xfId="2" applyFont="1" applyBorder="1" applyAlignment="1" applyProtection="1">
      <alignment horizontal="center"/>
    </xf>
    <xf numFmtId="0" fontId="4" fillId="0" borderId="41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 vertical="center"/>
    </xf>
    <xf numFmtId="0" fontId="4" fillId="0" borderId="40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/>
    </xf>
    <xf numFmtId="0" fontId="4" fillId="0" borderId="39" xfId="2" applyFont="1" applyBorder="1" applyAlignment="1" applyProtection="1">
      <alignment horizontal="center"/>
    </xf>
    <xf numFmtId="0" fontId="4" fillId="0" borderId="37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/>
    </xf>
    <xf numFmtId="0" fontId="4" fillId="0" borderId="21" xfId="2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horizontal="left" vertical="center"/>
    </xf>
    <xf numFmtId="0" fontId="4" fillId="0" borderId="18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4" fillId="0" borderId="19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43" xfId="2" applyFont="1" applyBorder="1" applyAlignment="1" applyProtection="1">
      <alignment horizontal="center"/>
    </xf>
    <xf numFmtId="0" fontId="4" fillId="0" borderId="55" xfId="2" applyFont="1" applyBorder="1" applyAlignment="1" applyProtection="1">
      <alignment horizontal="center"/>
    </xf>
    <xf numFmtId="0" fontId="4" fillId="0" borderId="51" xfId="2" applyFont="1" applyBorder="1" applyAlignment="1" applyProtection="1">
      <alignment horizontal="center"/>
    </xf>
    <xf numFmtId="0" fontId="4" fillId="0" borderId="50" xfId="2" applyFont="1" applyBorder="1" applyAlignment="1" applyProtection="1">
      <alignment horizontal="center"/>
    </xf>
    <xf numFmtId="0" fontId="4" fillId="0" borderId="49" xfId="2" applyFont="1" applyBorder="1" applyAlignment="1" applyProtection="1">
      <alignment horizontal="center"/>
    </xf>
    <xf numFmtId="0" fontId="4" fillId="0" borderId="54" xfId="2" applyFont="1" applyBorder="1" applyAlignment="1" applyProtection="1">
      <alignment horizontal="left" vertical="center"/>
    </xf>
    <xf numFmtId="0" fontId="4" fillId="0" borderId="25" xfId="2" applyFont="1" applyBorder="1" applyAlignment="1" applyProtection="1">
      <alignment horizontal="left" vertical="center"/>
    </xf>
    <xf numFmtId="49" fontId="4" fillId="0" borderId="2" xfId="2" applyNumberFormat="1" applyFont="1" applyBorder="1" applyAlignment="1" applyProtection="1">
      <alignment vertical="center" wrapText="1"/>
    </xf>
    <xf numFmtId="49" fontId="4" fillId="0" borderId="21" xfId="2" applyNumberFormat="1" applyFont="1" applyBorder="1" applyAlignment="1" applyProtection="1">
      <alignment vertical="center" wrapText="1"/>
    </xf>
    <xf numFmtId="49" fontId="4" fillId="0" borderId="54" xfId="2" applyNumberFormat="1" applyFont="1" applyBorder="1" applyAlignment="1" applyProtection="1">
      <alignment vertical="center" wrapText="1"/>
    </xf>
    <xf numFmtId="49" fontId="4" fillId="0" borderId="18" xfId="2" applyNumberFormat="1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16" xfId="2" applyNumberFormat="1" applyFont="1" applyBorder="1" applyAlignment="1" applyProtection="1">
      <alignment vertical="center" wrapText="1"/>
    </xf>
    <xf numFmtId="49" fontId="4" fillId="0" borderId="8" xfId="2" applyNumberFormat="1" applyFont="1" applyBorder="1" applyAlignment="1" applyProtection="1">
      <alignment vertical="center" wrapText="1"/>
    </xf>
    <xf numFmtId="49" fontId="4" fillId="0" borderId="19" xfId="2" applyNumberFormat="1" applyFont="1" applyBorder="1" applyAlignment="1" applyProtection="1">
      <alignment vertical="center" wrapText="1"/>
    </xf>
    <xf numFmtId="49" fontId="4" fillId="0" borderId="25" xfId="2" applyNumberFormat="1" applyFont="1" applyBorder="1" applyAlignment="1" applyProtection="1">
      <alignment vertical="center" wrapText="1"/>
    </xf>
    <xf numFmtId="49" fontId="4" fillId="0" borderId="32" xfId="2" applyNumberFormat="1" applyFont="1" applyBorder="1" applyAlignment="1" applyProtection="1">
      <alignment horizontal="center" vertical="center" wrapText="1"/>
    </xf>
    <xf numFmtId="49" fontId="4" fillId="0" borderId="33" xfId="2" applyNumberFormat="1" applyFont="1" applyBorder="1" applyAlignment="1" applyProtection="1">
      <alignment horizontal="center" vertical="center" wrapText="1"/>
    </xf>
    <xf numFmtId="49" fontId="4" fillId="0" borderId="30" xfId="2" applyNumberFormat="1" applyFont="1" applyBorder="1" applyAlignment="1" applyProtection="1">
      <alignment horizontal="center" vertical="center" wrapText="1"/>
    </xf>
    <xf numFmtId="49" fontId="4" fillId="0" borderId="60" xfId="2" applyNumberFormat="1" applyFont="1" applyBorder="1" applyAlignment="1" applyProtection="1">
      <alignment horizontal="center" vertical="center" wrapText="1"/>
    </xf>
    <xf numFmtId="49" fontId="4" fillId="0" borderId="23" xfId="2" applyNumberFormat="1" applyFont="1" applyBorder="1" applyAlignment="1" applyProtection="1">
      <alignment horizontal="center" vertical="center" wrapText="1"/>
    </xf>
    <xf numFmtId="49" fontId="4" fillId="0" borderId="25" xfId="2" applyNumberFormat="1" applyFont="1" applyBorder="1" applyAlignment="1" applyProtection="1">
      <alignment horizontal="center" vertical="center" wrapText="1"/>
    </xf>
    <xf numFmtId="0" fontId="4" fillId="0" borderId="59" xfId="2" applyFont="1" applyBorder="1" applyAlignment="1" applyProtection="1">
      <alignment horizontal="center"/>
    </xf>
    <xf numFmtId="0" fontId="4" fillId="0" borderId="58" xfId="2" applyFont="1" applyBorder="1" applyAlignment="1" applyProtection="1">
      <alignment horizontal="center"/>
    </xf>
    <xf numFmtId="0" fontId="4" fillId="0" borderId="15" xfId="2" applyFont="1" applyBorder="1" applyAlignment="1" applyProtection="1">
      <alignment horizontal="center"/>
    </xf>
    <xf numFmtId="0" fontId="4" fillId="0" borderId="57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left" vertical="center"/>
    </xf>
    <xf numFmtId="0" fontId="4" fillId="0" borderId="56" xfId="2" applyFont="1" applyBorder="1" applyAlignment="1" applyProtection="1">
      <alignment horizontal="center"/>
    </xf>
    <xf numFmtId="0" fontId="11" fillId="5" borderId="36" xfId="2" applyFont="1" applyFill="1" applyBorder="1" applyAlignment="1" applyProtection="1">
      <alignment horizontal="center" vertical="center"/>
    </xf>
    <xf numFmtId="0" fontId="11" fillId="5" borderId="35" xfId="2" applyFont="1" applyFill="1" applyBorder="1" applyAlignment="1" applyProtection="1">
      <alignment horizontal="center" vertical="center"/>
    </xf>
    <xf numFmtId="0" fontId="11" fillId="5" borderId="34" xfId="2" applyFont="1" applyFill="1" applyBorder="1" applyAlignment="1" applyProtection="1">
      <alignment horizontal="center" vertical="center"/>
    </xf>
    <xf numFmtId="0" fontId="11" fillId="5" borderId="8" xfId="2" applyFont="1" applyFill="1" applyBorder="1" applyAlignment="1" applyProtection="1">
      <alignment horizontal="center" vertical="center"/>
    </xf>
    <xf numFmtId="0" fontId="11" fillId="5" borderId="19" xfId="2" applyFont="1" applyFill="1" applyBorder="1" applyAlignment="1" applyProtection="1">
      <alignment horizontal="center" vertical="center"/>
    </xf>
    <xf numFmtId="0" fontId="11" fillId="5" borderId="9" xfId="2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1" xfId="2" applyFont="1" applyBorder="1" applyAlignment="1" applyProtection="1">
      <alignment horizontal="left" vertical="center" wrapText="1"/>
    </xf>
    <xf numFmtId="0" fontId="4" fillId="0" borderId="54" xfId="2" applyFont="1" applyBorder="1" applyAlignment="1" applyProtection="1">
      <alignment horizontal="left" vertical="center" wrapText="1"/>
    </xf>
    <xf numFmtId="0" fontId="4" fillId="0" borderId="8" xfId="2" applyFont="1" applyBorder="1" applyAlignment="1" applyProtection="1">
      <alignment horizontal="left" vertical="center" wrapText="1"/>
    </xf>
    <xf numFmtId="0" fontId="4" fillId="0" borderId="19" xfId="2" applyFont="1" applyBorder="1" applyAlignment="1" applyProtection="1">
      <alignment horizontal="left" vertical="center" wrapText="1"/>
    </xf>
    <xf numFmtId="0" fontId="4" fillId="0" borderId="25" xfId="2" applyFont="1" applyBorder="1" applyAlignment="1" applyProtection="1">
      <alignment horizontal="left" vertical="center" wrapText="1"/>
    </xf>
    <xf numFmtId="0" fontId="4" fillId="0" borderId="75" xfId="2" applyFont="1" applyFill="1" applyBorder="1" applyAlignment="1" applyProtection="1">
      <alignment horizontal="left"/>
    </xf>
    <xf numFmtId="0" fontId="4" fillId="0" borderId="73" xfId="2" applyFont="1" applyFill="1" applyBorder="1" applyAlignment="1" applyProtection="1">
      <alignment horizontal="left"/>
    </xf>
    <xf numFmtId="0" fontId="4" fillId="0" borderId="74" xfId="2" applyFont="1" applyFill="1" applyBorder="1" applyAlignment="1" applyProtection="1">
      <alignment horizontal="left"/>
    </xf>
    <xf numFmtId="14" fontId="4" fillId="0" borderId="70" xfId="2" applyNumberFormat="1" applyFont="1" applyFill="1" applyBorder="1" applyAlignment="1" applyProtection="1">
      <alignment horizontal="center"/>
    </xf>
    <xf numFmtId="14" fontId="4" fillId="0" borderId="69" xfId="2" applyNumberFormat="1" applyFont="1" applyFill="1" applyBorder="1" applyAlignment="1" applyProtection="1">
      <alignment horizontal="center"/>
    </xf>
    <xf numFmtId="14" fontId="4" fillId="0" borderId="68" xfId="2" applyNumberFormat="1" applyFont="1" applyFill="1" applyBorder="1" applyAlignment="1" applyProtection="1">
      <alignment horizontal="center"/>
    </xf>
    <xf numFmtId="0" fontId="4" fillId="0" borderId="72" xfId="2" applyFont="1" applyFill="1" applyBorder="1" applyAlignment="1" applyProtection="1">
      <alignment horizontal="left"/>
    </xf>
    <xf numFmtId="0" fontId="4" fillId="0" borderId="69" xfId="2" applyFont="1" applyFill="1" applyBorder="1" applyAlignment="1" applyProtection="1">
      <alignment horizontal="left"/>
    </xf>
    <xf numFmtId="0" fontId="4" fillId="0" borderId="71" xfId="2" applyFont="1" applyFill="1" applyBorder="1" applyAlignment="1" applyProtection="1">
      <alignment horizontal="left"/>
    </xf>
    <xf numFmtId="0" fontId="4" fillId="0" borderId="41" xfId="2" applyFont="1" applyFill="1" applyBorder="1" applyAlignment="1" applyProtection="1">
      <alignment horizontal="left" vertical="center"/>
    </xf>
    <xf numFmtId="0" fontId="4" fillId="0" borderId="40" xfId="2" applyFont="1" applyFill="1" applyBorder="1" applyAlignment="1" applyProtection="1">
      <alignment horizontal="left" vertical="center"/>
    </xf>
    <xf numFmtId="0" fontId="4" fillId="0" borderId="39" xfId="2" applyFont="1" applyFill="1" applyBorder="1" applyAlignment="1" applyProtection="1">
      <alignment horizontal="left" vertical="center"/>
    </xf>
    <xf numFmtId="14" fontId="4" fillId="0" borderId="38" xfId="2" applyNumberFormat="1" applyFont="1" applyFill="1" applyBorder="1" applyAlignment="1" applyProtection="1">
      <alignment horizontal="center" vertical="center" wrapText="1"/>
    </xf>
    <xf numFmtId="14" fontId="4" fillId="0" borderId="40" xfId="2" applyNumberFormat="1" applyFont="1" applyFill="1" applyBorder="1" applyAlignment="1" applyProtection="1">
      <alignment horizontal="center" vertical="center" wrapText="1"/>
    </xf>
    <xf numFmtId="14" fontId="4" fillId="0" borderId="37" xfId="2" applyNumberFormat="1" applyFont="1" applyFill="1" applyBorder="1" applyAlignment="1" applyProtection="1">
      <alignment horizontal="center" vertical="center" wrapText="1"/>
    </xf>
    <xf numFmtId="0" fontId="4" fillId="0" borderId="67" xfId="2" applyFont="1" applyFill="1" applyBorder="1" applyAlignment="1" applyProtection="1">
      <alignment horizontal="left" vertical="center"/>
    </xf>
    <xf numFmtId="0" fontId="4" fillId="0" borderId="64" xfId="2" applyFont="1" applyFill="1" applyBorder="1" applyAlignment="1" applyProtection="1">
      <alignment horizontal="left" vertical="center"/>
    </xf>
    <xf numFmtId="0" fontId="4" fillId="0" borderId="66" xfId="2" applyFont="1" applyFill="1" applyBorder="1" applyAlignment="1" applyProtection="1">
      <alignment horizontal="left" vertical="center"/>
    </xf>
    <xf numFmtId="14" fontId="7" fillId="0" borderId="65" xfId="2" applyNumberFormat="1" applyFont="1" applyFill="1" applyBorder="1" applyAlignment="1" applyProtection="1">
      <alignment horizontal="center" vertical="center" wrapText="1"/>
    </xf>
    <xf numFmtId="14" fontId="7" fillId="0" borderId="64" xfId="2" applyNumberFormat="1" applyFont="1" applyFill="1" applyBorder="1" applyAlignment="1" applyProtection="1">
      <alignment horizontal="center" vertical="center" wrapText="1"/>
    </xf>
    <xf numFmtId="14" fontId="7" fillId="0" borderId="63" xfId="2" applyNumberFormat="1" applyFont="1" applyFill="1" applyBorder="1" applyAlignment="1" applyProtection="1">
      <alignment horizontal="center" vertical="center" wrapText="1"/>
    </xf>
    <xf numFmtId="0" fontId="4" fillId="0" borderId="41" xfId="2" applyFont="1" applyFill="1" applyBorder="1" applyAlignment="1" applyProtection="1">
      <alignment horizontal="center"/>
      <protection locked="0"/>
    </xf>
    <xf numFmtId="0" fontId="4" fillId="0" borderId="40" xfId="2" applyFont="1" applyFill="1" applyBorder="1" applyAlignment="1" applyProtection="1">
      <alignment horizontal="center"/>
      <protection locked="0"/>
    </xf>
    <xf numFmtId="0" fontId="4" fillId="0" borderId="37" xfId="2" applyFont="1" applyFill="1" applyBorder="1" applyAlignment="1" applyProtection="1">
      <alignment horizontal="center"/>
      <protection locked="0"/>
    </xf>
    <xf numFmtId="0" fontId="4" fillId="0" borderId="41" xfId="2" applyFont="1" applyFill="1" applyBorder="1" applyAlignment="1" applyProtection="1">
      <alignment horizontal="left"/>
    </xf>
    <xf numFmtId="0" fontId="4" fillId="0" borderId="40" xfId="2" applyFont="1" applyFill="1" applyBorder="1" applyAlignment="1" applyProtection="1">
      <alignment horizontal="left"/>
    </xf>
    <xf numFmtId="0" fontId="4" fillId="0" borderId="37" xfId="2" applyFont="1" applyFill="1" applyBorder="1" applyAlignment="1" applyProtection="1">
      <alignment horizontal="left"/>
    </xf>
    <xf numFmtId="0" fontId="4" fillId="0" borderId="72" xfId="2" applyFont="1" applyBorder="1" applyAlignment="1" applyProtection="1">
      <alignment horizontal="left"/>
    </xf>
    <xf numFmtId="0" fontId="4" fillId="0" borderId="69" xfId="2" applyFont="1" applyBorder="1" applyAlignment="1" applyProtection="1">
      <alignment horizontal="left"/>
    </xf>
    <xf numFmtId="0" fontId="4" fillId="0" borderId="71" xfId="2" applyFont="1" applyBorder="1" applyAlignment="1" applyProtection="1">
      <alignment horizontal="left"/>
    </xf>
    <xf numFmtId="4" fontId="6" fillId="0" borderId="70" xfId="2" applyNumberFormat="1" applyFont="1" applyBorder="1" applyAlignment="1" applyProtection="1">
      <alignment horizontal="center"/>
    </xf>
    <xf numFmtId="4" fontId="6" fillId="0" borderId="69" xfId="2" applyNumberFormat="1" applyFont="1" applyBorder="1" applyAlignment="1" applyProtection="1">
      <alignment horizontal="center"/>
    </xf>
    <xf numFmtId="4" fontId="6" fillId="0" borderId="68" xfId="2" applyNumberFormat="1" applyFont="1" applyBorder="1" applyAlignment="1" applyProtection="1">
      <alignment horizontal="center"/>
    </xf>
    <xf numFmtId="4" fontId="6" fillId="0" borderId="1" xfId="2" applyNumberFormat="1" applyFont="1" applyBorder="1" applyAlignment="1" applyProtection="1">
      <alignment horizontal="center"/>
    </xf>
    <xf numFmtId="10" fontId="6" fillId="0" borderId="1" xfId="2" applyNumberFormat="1" applyFont="1" applyBorder="1" applyAlignment="1" applyProtection="1">
      <alignment horizontal="center"/>
    </xf>
    <xf numFmtId="10" fontId="6" fillId="0" borderId="12" xfId="2" applyNumberFormat="1" applyFont="1" applyBorder="1" applyAlignment="1" applyProtection="1">
      <alignment horizontal="center"/>
    </xf>
    <xf numFmtId="4" fontId="4" fillId="0" borderId="28" xfId="2" applyNumberFormat="1" applyFont="1" applyBorder="1" applyAlignment="1" applyProtection="1">
      <alignment horizontal="center"/>
      <protection locked="0"/>
    </xf>
    <xf numFmtId="4" fontId="4" fillId="0" borderId="27" xfId="2" applyNumberFormat="1" applyFont="1" applyBorder="1" applyAlignment="1" applyProtection="1">
      <alignment horizontal="center"/>
      <protection locked="0"/>
    </xf>
    <xf numFmtId="4" fontId="4" fillId="0" borderId="5" xfId="2" applyNumberFormat="1" applyFont="1" applyBorder="1" applyAlignment="1" applyProtection="1">
      <alignment horizontal="center"/>
      <protection locked="0"/>
    </xf>
    <xf numFmtId="49" fontId="4" fillId="0" borderId="59" xfId="2" applyNumberFormat="1" applyFont="1" applyBorder="1" applyAlignment="1" applyProtection="1">
      <alignment horizontal="center"/>
      <protection locked="0"/>
    </xf>
    <xf numFmtId="49" fontId="4" fillId="0" borderId="15" xfId="2" applyNumberFormat="1" applyFont="1" applyBorder="1" applyAlignment="1" applyProtection="1">
      <alignment horizontal="center"/>
      <protection locked="0"/>
    </xf>
    <xf numFmtId="0" fontId="4" fillId="0" borderId="72" xfId="2" applyFont="1" applyBorder="1" applyAlignment="1" applyProtection="1">
      <alignment horizontal="left" shrinkToFit="1"/>
    </xf>
    <xf numFmtId="0" fontId="4" fillId="0" borderId="69" xfId="2" applyFont="1" applyBorder="1" applyAlignment="1" applyProtection="1">
      <alignment horizontal="left" shrinkToFit="1"/>
    </xf>
    <xf numFmtId="0" fontId="4" fillId="0" borderId="71" xfId="2" applyFont="1" applyBorder="1" applyAlignment="1" applyProtection="1">
      <alignment horizontal="left" shrinkToFit="1"/>
    </xf>
    <xf numFmtId="0" fontId="4" fillId="0" borderId="70" xfId="2" applyNumberFormat="1" applyFont="1" applyBorder="1" applyAlignment="1" applyProtection="1">
      <alignment horizontal="center" vertical="center"/>
    </xf>
    <xf numFmtId="0" fontId="4" fillId="0" borderId="69" xfId="2" applyNumberFormat="1" applyFont="1" applyBorder="1" applyAlignment="1" applyProtection="1">
      <alignment horizontal="center" vertical="center"/>
    </xf>
    <xf numFmtId="0" fontId="4" fillId="0" borderId="68" xfId="2" applyNumberFormat="1" applyFont="1" applyBorder="1" applyAlignment="1" applyProtection="1">
      <alignment horizontal="center" vertical="center"/>
    </xf>
    <xf numFmtId="0" fontId="4" fillId="0" borderId="70" xfId="2" applyNumberFormat="1" applyFont="1" applyBorder="1" applyAlignment="1" applyProtection="1">
      <alignment horizontal="center"/>
      <protection locked="0"/>
    </xf>
    <xf numFmtId="0" fontId="4" fillId="0" borderId="69" xfId="2" applyNumberFormat="1" applyFont="1" applyBorder="1" applyAlignment="1" applyProtection="1">
      <alignment horizontal="center"/>
      <protection locked="0"/>
    </xf>
    <xf numFmtId="0" fontId="4" fillId="0" borderId="68" xfId="2" applyNumberFormat="1" applyFont="1" applyBorder="1" applyAlignment="1" applyProtection="1">
      <alignment horizontal="center"/>
      <protection locked="0"/>
    </xf>
    <xf numFmtId="0" fontId="13" fillId="5" borderId="2" xfId="2" applyFont="1" applyFill="1" applyBorder="1" applyAlignment="1" applyProtection="1">
      <alignment horizontal="center" vertical="center"/>
    </xf>
    <xf numFmtId="0" fontId="13" fillId="5" borderId="21" xfId="2" applyFont="1" applyFill="1" applyBorder="1" applyAlignment="1" applyProtection="1">
      <alignment horizontal="center" vertical="center"/>
    </xf>
    <xf numFmtId="0" fontId="13" fillId="5" borderId="3" xfId="2" applyFont="1" applyFill="1" applyBorder="1" applyAlignment="1" applyProtection="1">
      <alignment horizontal="center" vertical="center"/>
    </xf>
    <xf numFmtId="0" fontId="13" fillId="5" borderId="18" xfId="2" applyFont="1" applyFill="1" applyBorder="1" applyAlignment="1" applyProtection="1">
      <alignment horizontal="center" vertical="center"/>
    </xf>
    <xf numFmtId="0" fontId="13" fillId="5" borderId="0" xfId="2" applyFont="1" applyFill="1" applyBorder="1" applyAlignment="1" applyProtection="1">
      <alignment horizontal="center" vertical="center"/>
    </xf>
    <xf numFmtId="0" fontId="13" fillId="5" borderId="20" xfId="2" applyFont="1" applyFill="1" applyBorder="1" applyAlignment="1" applyProtection="1">
      <alignment horizontal="center" vertical="center"/>
    </xf>
    <xf numFmtId="0" fontId="13" fillId="5" borderId="8" xfId="2" applyFont="1" applyFill="1" applyBorder="1" applyAlignment="1" applyProtection="1">
      <alignment horizontal="center" vertical="center"/>
    </xf>
    <xf numFmtId="0" fontId="13" fillId="5" borderId="19" xfId="2" applyFont="1" applyFill="1" applyBorder="1" applyAlignment="1" applyProtection="1">
      <alignment horizontal="center" vertical="center"/>
    </xf>
    <xf numFmtId="0" fontId="13" fillId="5" borderId="9" xfId="2" applyFont="1" applyFill="1" applyBorder="1" applyAlignment="1" applyProtection="1">
      <alignment horizontal="center" vertical="center"/>
    </xf>
    <xf numFmtId="0" fontId="12" fillId="7" borderId="2" xfId="2" applyFont="1" applyFill="1" applyBorder="1" applyAlignment="1" applyProtection="1">
      <alignment horizontal="center" vertical="center" wrapText="1" shrinkToFit="1"/>
    </xf>
    <xf numFmtId="0" fontId="12" fillId="7" borderId="21" xfId="2" applyFont="1" applyFill="1" applyBorder="1" applyAlignment="1" applyProtection="1">
      <alignment horizontal="center" vertical="center" wrapText="1" shrinkToFit="1"/>
    </xf>
    <xf numFmtId="0" fontId="12" fillId="7" borderId="3" xfId="2" applyFont="1" applyFill="1" applyBorder="1" applyAlignment="1" applyProtection="1">
      <alignment horizontal="center" vertical="center" wrapText="1" shrinkToFit="1"/>
    </xf>
    <xf numFmtId="0" fontId="12" fillId="7" borderId="8" xfId="2" applyFont="1" applyFill="1" applyBorder="1" applyAlignment="1" applyProtection="1">
      <alignment horizontal="center" vertical="center" wrapText="1" shrinkToFit="1"/>
    </xf>
    <xf numFmtId="0" fontId="12" fillId="7" borderId="19" xfId="2" applyFont="1" applyFill="1" applyBorder="1" applyAlignment="1" applyProtection="1">
      <alignment horizontal="center" vertical="center" wrapText="1" shrinkToFit="1"/>
    </xf>
    <xf numFmtId="0" fontId="12" fillId="7" borderId="9" xfId="2" applyFont="1" applyFill="1" applyBorder="1" applyAlignment="1" applyProtection="1">
      <alignment horizontal="center" vertical="center" wrapText="1" shrinkToFit="1"/>
    </xf>
    <xf numFmtId="0" fontId="8" fillId="7" borderId="2" xfId="2" applyFont="1" applyFill="1" applyBorder="1" applyAlignment="1" applyProtection="1">
      <alignment horizontal="right" vertical="center"/>
    </xf>
    <xf numFmtId="0" fontId="8" fillId="7" borderId="21" xfId="2" applyFont="1" applyFill="1" applyBorder="1" applyAlignment="1" applyProtection="1">
      <alignment horizontal="right" vertical="center"/>
    </xf>
    <xf numFmtId="0" fontId="8" fillId="7" borderId="18" xfId="2" applyFont="1" applyFill="1" applyBorder="1" applyAlignment="1" applyProtection="1">
      <alignment horizontal="right" vertical="center"/>
    </xf>
    <xf numFmtId="0" fontId="8" fillId="7" borderId="0" xfId="2" applyFont="1" applyFill="1" applyBorder="1" applyAlignment="1" applyProtection="1">
      <alignment horizontal="right" vertical="center"/>
    </xf>
    <xf numFmtId="0" fontId="8" fillId="7" borderId="8" xfId="2" applyFont="1" applyFill="1" applyBorder="1" applyAlignment="1" applyProtection="1">
      <alignment horizontal="right" vertical="center"/>
    </xf>
    <xf numFmtId="0" fontId="8" fillId="7" borderId="19" xfId="2" applyFont="1" applyFill="1" applyBorder="1" applyAlignment="1" applyProtection="1">
      <alignment horizontal="right" vertical="center"/>
    </xf>
    <xf numFmtId="49" fontId="8" fillId="7" borderId="13" xfId="2" applyNumberFormat="1" applyFont="1" applyFill="1" applyBorder="1" applyAlignment="1" applyProtection="1">
      <alignment horizontal="left" vertical="center"/>
    </xf>
    <xf numFmtId="49" fontId="8" fillId="7" borderId="14" xfId="2" applyNumberFormat="1" applyFont="1" applyFill="1" applyBorder="1" applyAlignment="1" applyProtection="1">
      <alignment horizontal="left" vertical="center"/>
    </xf>
    <xf numFmtId="0" fontId="8" fillId="0" borderId="43" xfId="2" applyFont="1" applyFill="1" applyBorder="1" applyAlignment="1" applyProtection="1">
      <alignment horizontal="center" vertical="center"/>
    </xf>
    <xf numFmtId="0" fontId="8" fillId="0" borderId="42" xfId="2" applyFont="1" applyFill="1" applyBorder="1" applyAlignment="1" applyProtection="1">
      <alignment horizontal="center" vertical="center"/>
    </xf>
    <xf numFmtId="0" fontId="8" fillId="0" borderId="31" xfId="2" applyFont="1" applyFill="1" applyBorder="1" applyAlignment="1" applyProtection="1">
      <alignment horizontal="center" vertical="center"/>
    </xf>
    <xf numFmtId="49" fontId="4" fillId="0" borderId="72" xfId="2" applyNumberFormat="1" applyFont="1" applyBorder="1" applyAlignment="1" applyProtection="1">
      <alignment horizontal="left"/>
    </xf>
    <xf numFmtId="49" fontId="4" fillId="0" borderId="69" xfId="2" applyNumberFormat="1" applyFont="1" applyBorder="1" applyAlignment="1" applyProtection="1">
      <alignment horizontal="left"/>
    </xf>
    <xf numFmtId="49" fontId="4" fillId="0" borderId="71" xfId="2" applyNumberFormat="1" applyFont="1" applyBorder="1" applyAlignment="1" applyProtection="1">
      <alignment horizontal="left"/>
    </xf>
    <xf numFmtId="49" fontId="4" fillId="0" borderId="70" xfId="2" applyNumberFormat="1" applyFont="1" applyBorder="1" applyAlignment="1" applyProtection="1">
      <alignment horizontal="center" vertical="center" shrinkToFit="1"/>
      <protection locked="0"/>
    </xf>
    <xf numFmtId="49" fontId="4" fillId="0" borderId="69" xfId="2" applyNumberFormat="1" applyFont="1" applyBorder="1" applyAlignment="1" applyProtection="1">
      <alignment horizontal="center" vertical="center" shrinkToFit="1"/>
      <protection locked="0"/>
    </xf>
    <xf numFmtId="49" fontId="4" fillId="0" borderId="68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2" xfId="2" applyNumberFormat="1" applyFont="1" applyBorder="1" applyAlignment="1" applyProtection="1">
      <alignment horizontal="center" vertical="center" wrapText="1" shrinkToFit="1"/>
      <protection locked="0"/>
    </xf>
    <xf numFmtId="0" fontId="4" fillId="0" borderId="70" xfId="2" applyNumberFormat="1" applyFont="1" applyBorder="1" applyAlignment="1" applyProtection="1">
      <alignment horizontal="center" vertical="center" shrinkToFit="1"/>
    </xf>
    <xf numFmtId="0" fontId="4" fillId="0" borderId="69" xfId="2" applyNumberFormat="1" applyFont="1" applyBorder="1" applyAlignment="1" applyProtection="1">
      <alignment horizontal="center" vertical="center" shrinkToFit="1"/>
    </xf>
    <xf numFmtId="0" fontId="4" fillId="0" borderId="68" xfId="2" applyNumberFormat="1" applyFont="1" applyBorder="1" applyAlignment="1" applyProtection="1">
      <alignment horizontal="center" vertical="center" shrinkToFit="1"/>
    </xf>
    <xf numFmtId="0" fontId="15" fillId="5" borderId="2" xfId="5" applyFont="1" applyFill="1" applyBorder="1" applyAlignment="1" applyProtection="1">
      <alignment horizontal="center" vertical="center"/>
    </xf>
    <xf numFmtId="0" fontId="15" fillId="5" borderId="21" xfId="5" applyFont="1" applyFill="1" applyBorder="1" applyAlignment="1" applyProtection="1">
      <alignment horizontal="center" vertical="center"/>
    </xf>
    <xf numFmtId="0" fontId="15" fillId="5" borderId="3" xfId="5" applyFont="1" applyFill="1" applyBorder="1" applyAlignment="1" applyProtection="1">
      <alignment horizontal="center" vertical="center"/>
    </xf>
    <xf numFmtId="0" fontId="15" fillId="5" borderId="8" xfId="5" applyFont="1" applyFill="1" applyBorder="1" applyAlignment="1" applyProtection="1">
      <alignment horizontal="center" vertical="center"/>
    </xf>
    <xf numFmtId="0" fontId="15" fillId="5" borderId="19" xfId="5" applyFont="1" applyFill="1" applyBorder="1" applyAlignment="1" applyProtection="1">
      <alignment horizontal="center" vertical="center"/>
    </xf>
    <xf numFmtId="0" fontId="15" fillId="5" borderId="9" xfId="5" applyFont="1" applyFill="1" applyBorder="1" applyAlignment="1" applyProtection="1">
      <alignment horizontal="center" vertical="center"/>
    </xf>
    <xf numFmtId="0" fontId="16" fillId="6" borderId="13" xfId="5" applyFont="1" applyFill="1" applyBorder="1" applyAlignment="1" applyProtection="1">
      <alignment horizontal="center" vertical="center"/>
    </xf>
    <xf numFmtId="0" fontId="16" fillId="6" borderId="22" xfId="5" applyFont="1" applyFill="1" applyBorder="1" applyAlignment="1" applyProtection="1">
      <alignment horizontal="center" vertical="center"/>
    </xf>
    <xf numFmtId="0" fontId="16" fillId="6" borderId="14" xfId="5" applyFont="1" applyFill="1" applyBorder="1" applyAlignment="1" applyProtection="1">
      <alignment horizontal="center" vertical="center"/>
    </xf>
    <xf numFmtId="0" fontId="16" fillId="8" borderId="43" xfId="5" applyFont="1" applyFill="1" applyBorder="1" applyAlignment="1" applyProtection="1">
      <alignment horizontal="center" vertical="center"/>
    </xf>
    <xf numFmtId="0" fontId="16" fillId="8" borderId="42" xfId="5" applyFont="1" applyFill="1" applyBorder="1" applyAlignment="1" applyProtection="1">
      <alignment horizontal="center" vertical="center"/>
    </xf>
    <xf numFmtId="0" fontId="16" fillId="8" borderId="31" xfId="5" applyFont="1" applyFill="1" applyBorder="1" applyAlignment="1" applyProtection="1">
      <alignment horizontal="center" vertical="center"/>
    </xf>
    <xf numFmtId="49" fontId="7" fillId="6" borderId="11" xfId="5" applyNumberFormat="1" applyFont="1" applyFill="1" applyBorder="1" applyAlignment="1" applyProtection="1">
      <alignment horizontal="left"/>
    </xf>
    <xf numFmtId="49" fontId="7" fillId="6" borderId="1" xfId="5" applyNumberFormat="1" applyFont="1" applyFill="1" applyBorder="1" applyAlignment="1" applyProtection="1">
      <alignment horizontal="left"/>
    </xf>
    <xf numFmtId="0" fontId="7" fillId="6" borderId="70" xfId="5" applyNumberFormat="1" applyFont="1" applyFill="1" applyBorder="1" applyAlignment="1" applyProtection="1">
      <alignment horizontal="center"/>
    </xf>
    <xf numFmtId="0" fontId="7" fillId="6" borderId="69" xfId="5" applyNumberFormat="1" applyFont="1" applyFill="1" applyBorder="1" applyAlignment="1" applyProtection="1">
      <alignment horizontal="center"/>
    </xf>
    <xf numFmtId="0" fontId="7" fillId="6" borderId="68" xfId="5" applyNumberFormat="1" applyFont="1" applyFill="1" applyBorder="1" applyAlignment="1" applyProtection="1">
      <alignment horizontal="center"/>
    </xf>
    <xf numFmtId="0" fontId="7" fillId="6" borderId="72" xfId="5" applyFont="1" applyFill="1" applyBorder="1" applyAlignment="1" applyProtection="1">
      <alignment horizontal="left" vertical="center" shrinkToFit="1"/>
    </xf>
    <xf numFmtId="0" fontId="7" fillId="6" borderId="69" xfId="5" applyFont="1" applyFill="1" applyBorder="1" applyAlignment="1" applyProtection="1">
      <alignment horizontal="left" vertical="center" shrinkToFit="1"/>
    </xf>
    <xf numFmtId="0" fontId="7" fillId="6" borderId="71" xfId="5" applyFont="1" applyFill="1" applyBorder="1" applyAlignment="1" applyProtection="1">
      <alignment horizontal="left" vertical="center" shrinkToFit="1"/>
    </xf>
    <xf numFmtId="0" fontId="7" fillId="6" borderId="70" xfId="5" applyNumberFormat="1" applyFont="1" applyFill="1" applyBorder="1" applyAlignment="1" applyProtection="1">
      <alignment horizontal="center" vertical="center"/>
    </xf>
    <xf numFmtId="0" fontId="7" fillId="6" borderId="69" xfId="5" applyNumberFormat="1" applyFont="1" applyFill="1" applyBorder="1" applyAlignment="1" applyProtection="1">
      <alignment horizontal="center" vertical="center"/>
    </xf>
    <xf numFmtId="0" fontId="7" fillId="6" borderId="68" xfId="5" applyNumberFormat="1" applyFont="1" applyFill="1" applyBorder="1" applyAlignment="1" applyProtection="1">
      <alignment horizontal="center" vertical="center"/>
    </xf>
    <xf numFmtId="49" fontId="7" fillId="6" borderId="72" xfId="5" applyNumberFormat="1" applyFont="1" applyFill="1" applyBorder="1" applyAlignment="1" applyProtection="1">
      <alignment horizontal="left" vertical="center"/>
    </xf>
    <xf numFmtId="49" fontId="7" fillId="6" borderId="69" xfId="5" applyNumberFormat="1" applyFont="1" applyFill="1" applyBorder="1" applyAlignment="1" applyProtection="1">
      <alignment horizontal="left" vertical="center"/>
    </xf>
    <xf numFmtId="49" fontId="7" fillId="6" borderId="71" xfId="5" applyNumberFormat="1" applyFont="1" applyFill="1" applyBorder="1" applyAlignment="1" applyProtection="1">
      <alignment horizontal="left" vertical="center"/>
    </xf>
    <xf numFmtId="0" fontId="7" fillId="6" borderId="70" xfId="5" applyNumberFormat="1" applyFont="1" applyFill="1" applyBorder="1" applyAlignment="1" applyProtection="1">
      <alignment horizontal="center" vertical="center" shrinkToFit="1"/>
    </xf>
    <xf numFmtId="0" fontId="7" fillId="6" borderId="69" xfId="5" applyNumberFormat="1" applyFont="1" applyFill="1" applyBorder="1" applyAlignment="1" applyProtection="1">
      <alignment horizontal="center" vertical="center" shrinkToFit="1"/>
    </xf>
    <xf numFmtId="0" fontId="7" fillId="6" borderId="68" xfId="5" applyNumberFormat="1" applyFont="1" applyFill="1" applyBorder="1" applyAlignment="1" applyProtection="1">
      <alignment horizontal="center" vertical="center" shrinkToFit="1"/>
    </xf>
    <xf numFmtId="0" fontId="7" fillId="6" borderId="11" xfId="5" applyFont="1" applyFill="1" applyBorder="1" applyAlignment="1" applyProtection="1">
      <alignment horizontal="left" vertical="center"/>
    </xf>
    <xf numFmtId="0" fontId="7" fillId="6" borderId="1" xfId="5" applyFont="1" applyFill="1" applyBorder="1" applyAlignment="1" applyProtection="1">
      <alignment horizontal="left" vertical="center"/>
    </xf>
    <xf numFmtId="0" fontId="7" fillId="6" borderId="29" xfId="5" applyFont="1" applyFill="1" applyBorder="1" applyAlignment="1" applyProtection="1">
      <alignment horizontal="center" vertical="center"/>
    </xf>
    <xf numFmtId="0" fontId="7" fillId="6" borderId="7" xfId="5" applyFont="1" applyFill="1" applyBorder="1" applyAlignment="1" applyProtection="1">
      <alignment horizontal="center" vertical="center"/>
    </xf>
    <xf numFmtId="49" fontId="7" fillId="6" borderId="72" xfId="5" applyNumberFormat="1" applyFont="1" applyFill="1" applyBorder="1" applyAlignment="1" applyProtection="1">
      <alignment horizontal="left"/>
    </xf>
    <xf numFmtId="49" fontId="7" fillId="6" borderId="69" xfId="5" applyNumberFormat="1" applyFont="1" applyFill="1" applyBorder="1" applyAlignment="1" applyProtection="1">
      <alignment horizontal="left"/>
    </xf>
    <xf numFmtId="49" fontId="7" fillId="6" borderId="71" xfId="5" applyNumberFormat="1" applyFont="1" applyFill="1" applyBorder="1" applyAlignment="1" applyProtection="1">
      <alignment horizontal="left"/>
    </xf>
    <xf numFmtId="2" fontId="7" fillId="6" borderId="70" xfId="5" applyNumberFormat="1" applyFont="1" applyFill="1" applyBorder="1" applyAlignment="1" applyProtection="1">
      <alignment horizontal="center"/>
    </xf>
    <xf numFmtId="4" fontId="7" fillId="6" borderId="70" xfId="5" applyNumberFormat="1" applyFont="1" applyFill="1" applyBorder="1" applyAlignment="1" applyProtection="1">
      <alignment horizontal="center"/>
    </xf>
    <xf numFmtId="4" fontId="7" fillId="6" borderId="69" xfId="5" applyNumberFormat="1" applyFont="1" applyFill="1" applyBorder="1" applyAlignment="1" applyProtection="1">
      <alignment horizontal="center"/>
    </xf>
    <xf numFmtId="4" fontId="7" fillId="6" borderId="68" xfId="5" applyNumberFormat="1" applyFont="1" applyFill="1" applyBorder="1" applyAlignment="1" applyProtection="1">
      <alignment horizontal="center"/>
    </xf>
    <xf numFmtId="0" fontId="7" fillId="0" borderId="69" xfId="5" applyFont="1" applyFill="1" applyBorder="1" applyAlignment="1" applyProtection="1">
      <alignment horizontal="left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49" fontId="7" fillId="6" borderId="10" xfId="5" applyNumberFormat="1" applyFont="1" applyFill="1" applyBorder="1" applyAlignment="1" applyProtection="1">
      <alignment horizontal="left" vertical="center"/>
    </xf>
    <xf numFmtId="49" fontId="7" fillId="6" borderId="76" xfId="5" applyNumberFormat="1" applyFont="1" applyFill="1" applyBorder="1" applyAlignment="1" applyProtection="1">
      <alignment horizontal="left" vertical="center"/>
    </xf>
    <xf numFmtId="49" fontId="7" fillId="6" borderId="70" xfId="5" applyNumberFormat="1" applyFont="1" applyFill="1" applyBorder="1" applyAlignment="1" applyProtection="1">
      <alignment horizontal="center" vertical="center" wrapText="1"/>
    </xf>
    <xf numFmtId="0" fontId="7" fillId="6" borderId="69" xfId="5" applyNumberFormat="1" applyFont="1" applyFill="1" applyBorder="1" applyAlignment="1" applyProtection="1">
      <alignment horizontal="center" vertical="center" wrapText="1"/>
    </xf>
    <xf numFmtId="0" fontId="7" fillId="6" borderId="68" xfId="5" applyNumberFormat="1" applyFont="1" applyFill="1" applyBorder="1" applyAlignment="1" applyProtection="1">
      <alignment horizontal="center" vertical="center" wrapText="1"/>
    </xf>
    <xf numFmtId="49" fontId="7" fillId="6" borderId="70" xfId="5" applyNumberFormat="1" applyFont="1" applyFill="1" applyBorder="1" applyAlignment="1" applyProtection="1">
      <alignment horizontal="center" vertical="center" shrinkToFit="1"/>
    </xf>
    <xf numFmtId="49" fontId="7" fillId="6" borderId="69" xfId="5" applyNumberFormat="1" applyFont="1" applyFill="1" applyBorder="1" applyAlignment="1" applyProtection="1">
      <alignment horizontal="center" vertical="center" shrinkToFit="1"/>
    </xf>
    <xf numFmtId="49" fontId="7" fillId="6" borderId="68" xfId="5" applyNumberFormat="1" applyFont="1" applyFill="1" applyBorder="1" applyAlignment="1" applyProtection="1">
      <alignment horizontal="center" vertical="center" shrinkToFit="1"/>
    </xf>
    <xf numFmtId="49" fontId="7" fillId="6" borderId="11" xfId="5" applyNumberFormat="1" applyFont="1" applyFill="1" applyBorder="1" applyAlignment="1" applyProtection="1">
      <alignment horizontal="left" vertical="center"/>
    </xf>
    <xf numFmtId="49" fontId="7" fillId="6" borderId="1" xfId="5" applyNumberFormat="1" applyFont="1" applyFill="1" applyBorder="1" applyAlignment="1" applyProtection="1">
      <alignment horizontal="left" vertical="center"/>
    </xf>
    <xf numFmtId="49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12" xfId="5" applyNumberFormat="1" applyFont="1" applyFill="1" applyBorder="1" applyAlignment="1" applyProtection="1">
      <alignment horizontal="center" vertical="center" shrinkToFit="1"/>
    </xf>
    <xf numFmtId="10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72" xfId="5" applyFont="1" applyFill="1" applyBorder="1" applyAlignment="1" applyProtection="1">
      <alignment horizontal="left" vertical="center"/>
    </xf>
    <xf numFmtId="0" fontId="7" fillId="6" borderId="69" xfId="5" applyFont="1" applyFill="1" applyBorder="1" applyAlignment="1" applyProtection="1">
      <alignment horizontal="left" vertical="center"/>
    </xf>
    <xf numFmtId="0" fontId="7" fillId="6" borderId="71" xfId="5" applyFont="1" applyFill="1" applyBorder="1" applyAlignment="1" applyProtection="1">
      <alignment horizontal="left" vertical="center"/>
    </xf>
    <xf numFmtId="10" fontId="7" fillId="6" borderId="70" xfId="5" applyNumberFormat="1" applyFont="1" applyFill="1" applyBorder="1" applyAlignment="1" applyProtection="1">
      <alignment horizontal="center" vertical="center"/>
    </xf>
    <xf numFmtId="10" fontId="7" fillId="6" borderId="68" xfId="5" applyNumberFormat="1" applyFont="1" applyFill="1" applyBorder="1" applyAlignment="1" applyProtection="1">
      <alignment horizontal="center" vertical="center"/>
    </xf>
    <xf numFmtId="4" fontId="7" fillId="6" borderId="1" xfId="5" applyNumberFormat="1" applyFont="1" applyFill="1" applyBorder="1" applyAlignment="1" applyProtection="1">
      <alignment horizontal="center" vertical="center"/>
    </xf>
    <xf numFmtId="4" fontId="7" fillId="6" borderId="12" xfId="5" applyNumberFormat="1" applyFont="1" applyFill="1" applyBorder="1" applyAlignment="1" applyProtection="1">
      <alignment horizontal="center" vertical="center"/>
    </xf>
    <xf numFmtId="0" fontId="7" fillId="6" borderId="72" xfId="5" applyFont="1" applyFill="1" applyBorder="1" applyAlignment="1" applyProtection="1">
      <alignment horizontal="left" vertical="center" wrapText="1"/>
    </xf>
    <xf numFmtId="0" fontId="7" fillId="6" borderId="69" xfId="5" applyFont="1" applyFill="1" applyBorder="1" applyAlignment="1" applyProtection="1">
      <alignment horizontal="left" vertical="center" wrapText="1"/>
    </xf>
    <xf numFmtId="0" fontId="7" fillId="6" borderId="10" xfId="5" applyFont="1" applyFill="1" applyBorder="1" applyAlignment="1" applyProtection="1">
      <alignment horizontal="left" vertical="center"/>
    </xf>
    <xf numFmtId="0" fontId="7" fillId="6" borderId="76" xfId="5" applyFont="1" applyFill="1" applyBorder="1" applyAlignment="1" applyProtection="1">
      <alignment horizontal="left" vertical="center"/>
    </xf>
    <xf numFmtId="4" fontId="7" fillId="6" borderId="70" xfId="5" applyNumberFormat="1" applyFont="1" applyFill="1" applyBorder="1" applyAlignment="1" applyProtection="1">
      <alignment horizontal="center" vertical="center"/>
      <protection locked="0"/>
    </xf>
    <xf numFmtId="4" fontId="7" fillId="6" borderId="69" xfId="5" applyNumberFormat="1" applyFont="1" applyFill="1" applyBorder="1" applyAlignment="1" applyProtection="1">
      <alignment horizontal="center" vertical="center"/>
      <protection locked="0"/>
    </xf>
    <xf numFmtId="4" fontId="7" fillId="6" borderId="68" xfId="5" applyNumberFormat="1" applyFont="1" applyFill="1" applyBorder="1" applyAlignment="1" applyProtection="1">
      <alignment horizontal="center" vertical="center"/>
      <protection locked="0"/>
    </xf>
    <xf numFmtId="0" fontId="7" fillId="6" borderId="70" xfId="5" applyFont="1" applyFill="1" applyBorder="1" applyAlignment="1" applyProtection="1">
      <alignment horizontal="center" vertical="center"/>
    </xf>
    <xf numFmtId="0" fontId="7" fillId="6" borderId="69" xfId="5" applyFont="1" applyFill="1" applyBorder="1" applyAlignment="1" applyProtection="1">
      <alignment horizontal="center" vertical="center"/>
    </xf>
    <xf numFmtId="0" fontId="7" fillId="6" borderId="68" xfId="5" applyFont="1" applyFill="1" applyBorder="1" applyAlignment="1" applyProtection="1">
      <alignment horizontal="center" vertical="center"/>
    </xf>
    <xf numFmtId="4" fontId="7" fillId="6" borderId="70" xfId="5" applyNumberFormat="1" applyFont="1" applyFill="1" applyBorder="1" applyAlignment="1" applyProtection="1">
      <alignment horizontal="center" vertical="center"/>
    </xf>
    <xf numFmtId="4" fontId="7" fillId="6" borderId="69" xfId="5" applyNumberFormat="1" applyFont="1" applyFill="1" applyBorder="1" applyAlignment="1" applyProtection="1">
      <alignment horizontal="center" vertical="center"/>
    </xf>
    <xf numFmtId="4" fontId="7" fillId="6" borderId="68" xfId="5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0" fontId="21" fillId="0" borderId="1" xfId="5" applyFont="1" applyBorder="1" applyAlignment="1">
      <alignment horizontal="center" vertical="center" wrapText="1"/>
    </xf>
    <xf numFmtId="0" fontId="21" fillId="0" borderId="1" xfId="5" applyFont="1" applyBorder="1" applyAlignment="1" applyProtection="1">
      <alignment horizontal="center" vertical="center" wrapText="1"/>
    </xf>
    <xf numFmtId="0" fontId="21" fillId="0" borderId="12" xfId="5" applyFont="1" applyBorder="1" applyAlignment="1" applyProtection="1">
      <alignment horizontal="center" vertical="center" wrapText="1"/>
    </xf>
    <xf numFmtId="14" fontId="21" fillId="0" borderId="62" xfId="5" applyNumberFormat="1" applyFont="1" applyBorder="1" applyAlignment="1">
      <alignment horizontal="center" vertical="center" wrapText="1"/>
    </xf>
    <xf numFmtId="0" fontId="21" fillId="0" borderId="62" xfId="5" applyFont="1" applyBorder="1" applyAlignment="1" applyProtection="1">
      <alignment horizontal="center" vertical="center" wrapText="1"/>
    </xf>
    <xf numFmtId="0" fontId="21" fillId="0" borderId="47" xfId="5" applyFont="1" applyBorder="1" applyAlignment="1" applyProtection="1">
      <alignment horizontal="center" vertical="center" wrapText="1"/>
    </xf>
    <xf numFmtId="0" fontId="4" fillId="0" borderId="13" xfId="5" applyBorder="1" applyAlignment="1">
      <alignment horizontal="center"/>
    </xf>
    <xf numFmtId="0" fontId="4" fillId="0" borderId="22" xfId="5" applyBorder="1" applyAlignment="1">
      <alignment horizontal="center"/>
    </xf>
    <xf numFmtId="0" fontId="4" fillId="0" borderId="14" xfId="5" applyBorder="1" applyAlignment="1">
      <alignment horizontal="center"/>
    </xf>
    <xf numFmtId="0" fontId="24" fillId="0" borderId="13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4" fontId="24" fillId="0" borderId="13" xfId="0" applyNumberFormat="1" applyFont="1" applyFill="1" applyBorder="1" applyAlignment="1">
      <alignment horizontal="center" vertical="top" wrapText="1"/>
    </xf>
    <xf numFmtId="4" fontId="24" fillId="0" borderId="14" xfId="0" applyNumberFormat="1" applyFont="1" applyFill="1" applyBorder="1" applyAlignment="1">
      <alignment horizontal="center" vertical="top" wrapText="1"/>
    </xf>
    <xf numFmtId="4" fontId="6" fillId="0" borderId="70" xfId="5" applyNumberFormat="1" applyFont="1" applyBorder="1" applyAlignment="1" applyProtection="1">
      <alignment horizontal="center" vertical="center"/>
    </xf>
    <xf numFmtId="4" fontId="6" fillId="0" borderId="69" xfId="5" applyNumberFormat="1" applyFont="1" applyBorder="1" applyAlignment="1" applyProtection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82" xfId="5" applyNumberFormat="1" applyFont="1" applyBorder="1" applyAlignment="1" applyProtection="1">
      <alignment horizontal="center" vertical="center"/>
    </xf>
    <xf numFmtId="49" fontId="21" fillId="0" borderId="0" xfId="5" applyNumberFormat="1" applyFont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left" vertical="center"/>
    </xf>
    <xf numFmtId="0" fontId="16" fillId="0" borderId="70" xfId="5" applyNumberFormat="1" applyFont="1" applyFill="1" applyBorder="1" applyAlignment="1" applyProtection="1">
      <alignment horizontal="center" vertical="center"/>
    </xf>
    <xf numFmtId="0" fontId="16" fillId="0" borderId="69" xfId="5" applyNumberFormat="1" applyFont="1" applyFill="1" applyBorder="1" applyAlignment="1" applyProtection="1">
      <alignment horizontal="center" vertical="center"/>
    </xf>
    <xf numFmtId="0" fontId="16" fillId="0" borderId="68" xfId="5" applyNumberFormat="1" applyFont="1" applyFill="1" applyBorder="1" applyAlignment="1" applyProtection="1">
      <alignment horizontal="center" vertical="center"/>
    </xf>
    <xf numFmtId="0" fontId="7" fillId="0" borderId="1" xfId="5" applyNumberFormat="1" applyFont="1" applyFill="1" applyBorder="1" applyAlignment="1" applyProtection="1">
      <alignment horizontal="center" vertical="center" shrinkToFit="1"/>
    </xf>
    <xf numFmtId="14" fontId="7" fillId="0" borderId="69" xfId="5" applyNumberFormat="1" applyFont="1" applyFill="1" applyBorder="1" applyAlignment="1" applyProtection="1">
      <alignment horizontal="center" vertical="center" shrinkToFit="1"/>
    </xf>
    <xf numFmtId="0" fontId="7" fillId="0" borderId="68" xfId="5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5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7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14" fontId="7" fillId="0" borderId="1" xfId="5" applyNumberFormat="1" applyFont="1" applyFill="1" applyBorder="1" applyAlignment="1" applyProtection="1">
      <alignment horizontal="center" vertical="center" wrapText="1"/>
    </xf>
    <xf numFmtId="14" fontId="7" fillId="0" borderId="12" xfId="5" applyNumberFormat="1" applyFont="1" applyFill="1" applyBorder="1" applyAlignment="1" applyProtection="1">
      <alignment horizontal="center" vertical="center" wrapText="1"/>
    </xf>
    <xf numFmtId="0" fontId="7" fillId="6" borderId="72" xfId="5" applyFont="1" applyFill="1" applyBorder="1" applyAlignment="1" applyProtection="1">
      <alignment horizontal="left" vertical="top" wrapText="1"/>
    </xf>
    <xf numFmtId="0" fontId="7" fillId="6" borderId="69" xfId="5" applyFont="1" applyFill="1" applyBorder="1" applyAlignment="1" applyProtection="1">
      <alignment horizontal="left" vertical="top" wrapText="1"/>
    </xf>
    <xf numFmtId="0" fontId="7" fillId="6" borderId="71" xfId="5" applyFont="1" applyFill="1" applyBorder="1" applyAlignment="1" applyProtection="1">
      <alignment horizontal="left" vertical="top" wrapText="1"/>
    </xf>
    <xf numFmtId="14" fontId="7" fillId="6" borderId="1" xfId="5" applyNumberFormat="1" applyFont="1" applyFill="1" applyBorder="1" applyAlignment="1" applyProtection="1">
      <alignment horizontal="center" vertical="center"/>
    </xf>
    <xf numFmtId="14" fontId="7" fillId="6" borderId="12" xfId="5" applyNumberFormat="1" applyFont="1" applyFill="1" applyBorder="1" applyAlignment="1" applyProtection="1">
      <alignment horizontal="center" vertical="center"/>
    </xf>
    <xf numFmtId="0" fontId="16" fillId="0" borderId="72" xfId="5" applyFont="1" applyBorder="1" applyAlignment="1" applyProtection="1">
      <alignment horizontal="center" vertical="center"/>
    </xf>
    <xf numFmtId="0" fontId="16" fillId="0" borderId="69" xfId="5" applyFont="1" applyBorder="1" applyAlignment="1" applyProtection="1">
      <alignment horizontal="center" vertical="center"/>
    </xf>
    <xf numFmtId="0" fontId="16" fillId="0" borderId="68" xfId="5" applyFont="1" applyBorder="1" applyAlignment="1" applyProtection="1">
      <alignment horizontal="center" vertical="center"/>
    </xf>
    <xf numFmtId="0" fontId="7" fillId="0" borderId="6" xfId="5" applyFont="1" applyBorder="1" applyAlignment="1" applyProtection="1">
      <alignment horizontal="left" vertical="top" wrapText="1"/>
    </xf>
    <xf numFmtId="0" fontId="7" fillId="0" borderId="29" xfId="5" applyFont="1" applyBorder="1" applyAlignment="1" applyProtection="1">
      <alignment horizontal="left" vertical="top" wrapText="1"/>
    </xf>
    <xf numFmtId="0" fontId="7" fillId="0" borderId="7" xfId="5" applyFont="1" applyBorder="1" applyAlignment="1" applyProtection="1">
      <alignment horizontal="left" vertical="top" wrapText="1"/>
    </xf>
    <xf numFmtId="0" fontId="7" fillId="0" borderId="4" xfId="5" applyFont="1" applyBorder="1" applyAlignment="1" applyProtection="1">
      <alignment horizontal="left" vertical="top" wrapText="1"/>
    </xf>
    <xf numFmtId="0" fontId="7" fillId="0" borderId="27" xfId="5" applyFont="1" applyBorder="1" applyAlignment="1" applyProtection="1">
      <alignment horizontal="left" vertical="top" wrapText="1"/>
    </xf>
    <xf numFmtId="0" fontId="7" fillId="0" borderId="5" xfId="5" applyFont="1" applyBorder="1" applyAlignment="1" applyProtection="1">
      <alignment horizontal="left" vertical="top" wrapText="1"/>
    </xf>
    <xf numFmtId="0" fontId="20" fillId="0" borderId="61" xfId="5" applyFont="1" applyBorder="1" applyAlignment="1">
      <alignment horizontal="center" vertical="center" wrapText="1"/>
    </xf>
    <xf numFmtId="0" fontId="21" fillId="0" borderId="61" xfId="5" applyFont="1" applyBorder="1" applyAlignment="1">
      <alignment horizontal="center" vertical="center" wrapText="1"/>
    </xf>
    <xf numFmtId="0" fontId="22" fillId="0" borderId="32" xfId="5" applyFont="1" applyBorder="1" applyAlignment="1">
      <alignment horizontal="center" vertical="center" wrapText="1"/>
    </xf>
    <xf numFmtId="0" fontId="22" fillId="0" borderId="33" xfId="5" applyFont="1" applyBorder="1" applyAlignment="1">
      <alignment horizontal="center" vertical="center" wrapText="1"/>
    </xf>
    <xf numFmtId="0" fontId="21" fillId="0" borderId="32" xfId="5" applyFont="1" applyBorder="1" applyAlignment="1" applyProtection="1">
      <alignment horizontal="center" vertical="center" wrapText="1"/>
    </xf>
    <xf numFmtId="0" fontId="21" fillId="0" borderId="33" xfId="5" applyFont="1" applyBorder="1" applyAlignment="1" applyProtection="1">
      <alignment horizontal="center" vertical="center" wrapText="1"/>
    </xf>
    <xf numFmtId="0" fontId="21" fillId="0" borderId="31" xfId="5" applyFont="1" applyBorder="1" applyAlignment="1" applyProtection="1">
      <alignment horizontal="center" vertical="center" wrapText="1"/>
    </xf>
    <xf numFmtId="0" fontId="16" fillId="0" borderId="72" xfId="5" applyFont="1" applyBorder="1" applyAlignment="1" applyProtection="1">
      <alignment horizontal="left"/>
    </xf>
    <xf numFmtId="0" fontId="16" fillId="0" borderId="69" xfId="5" applyFont="1" applyBorder="1" applyAlignment="1" applyProtection="1">
      <alignment horizontal="left"/>
    </xf>
    <xf numFmtId="0" fontId="16" fillId="0" borderId="68" xfId="5" applyFont="1" applyBorder="1" applyAlignment="1" applyProtection="1">
      <alignment horizontal="left"/>
    </xf>
    <xf numFmtId="0" fontId="7" fillId="0" borderId="70" xfId="5" applyFont="1" applyBorder="1" applyAlignment="1" applyProtection="1">
      <alignment horizontal="left" vertical="top" wrapText="1"/>
    </xf>
    <xf numFmtId="0" fontId="7" fillId="0" borderId="69" xfId="5" applyFont="1" applyBorder="1" applyAlignment="1" applyProtection="1">
      <alignment horizontal="left" vertical="top" wrapText="1"/>
    </xf>
    <xf numFmtId="0" fontId="7" fillId="0" borderId="68" xfId="5" applyFont="1" applyBorder="1" applyAlignment="1" applyProtection="1">
      <alignment horizontal="left" vertical="top" wrapText="1"/>
    </xf>
    <xf numFmtId="0" fontId="7" fillId="0" borderId="30" xfId="5" applyFont="1" applyFill="1" applyBorder="1" applyAlignment="1" applyProtection="1">
      <alignment horizontal="justify" vertical="top" wrapText="1"/>
    </xf>
    <xf numFmtId="0" fontId="7" fillId="0" borderId="29" xfId="5" applyFont="1" applyFill="1" applyBorder="1" applyAlignment="1" applyProtection="1">
      <alignment horizontal="justify" vertical="top" wrapText="1"/>
    </xf>
    <xf numFmtId="0" fontId="7" fillId="0" borderId="7" xfId="5" applyFont="1" applyFill="1" applyBorder="1" applyAlignment="1" applyProtection="1">
      <alignment horizontal="justify" vertical="top" wrapText="1"/>
    </xf>
    <xf numFmtId="0" fontId="7" fillId="0" borderId="70" xfId="5" applyNumberFormat="1" applyFont="1" applyFill="1" applyBorder="1" applyAlignment="1" applyProtection="1">
      <alignment horizontal="left" vertical="top" wrapText="1"/>
    </xf>
    <xf numFmtId="0" fontId="7" fillId="0" borderId="69" xfId="5" applyNumberFormat="1" applyFont="1" applyFill="1" applyBorder="1" applyAlignment="1" applyProtection="1">
      <alignment horizontal="left" vertical="top" wrapText="1"/>
    </xf>
    <xf numFmtId="0" fontId="7" fillId="0" borderId="68" xfId="5" applyNumberFormat="1" applyFont="1" applyFill="1" applyBorder="1" applyAlignment="1" applyProtection="1">
      <alignment horizontal="left" vertical="top" wrapText="1"/>
    </xf>
    <xf numFmtId="0" fontId="7" fillId="0" borderId="70" xfId="5" applyFont="1" applyBorder="1" applyAlignment="1" applyProtection="1">
      <alignment horizontal="justify" vertical="top" wrapText="1"/>
    </xf>
    <xf numFmtId="0" fontId="7" fillId="0" borderId="69" xfId="5" applyFont="1" applyBorder="1" applyAlignment="1" applyProtection="1">
      <alignment horizontal="justify" vertical="top" wrapText="1"/>
    </xf>
    <xf numFmtId="0" fontId="7" fillId="0" borderId="68" xfId="5" applyFont="1" applyBorder="1" applyAlignment="1" applyProtection="1">
      <alignment horizontal="justify" vertical="top" wrapText="1"/>
    </xf>
    <xf numFmtId="0" fontId="7" fillId="0" borderId="18" xfId="5" applyFont="1" applyBorder="1" applyAlignment="1" applyProtection="1">
      <alignment horizontal="left" vertical="top" wrapText="1"/>
    </xf>
    <xf numFmtId="0" fontId="7" fillId="0" borderId="0" xfId="5" applyFont="1" applyBorder="1" applyAlignment="1" applyProtection="1">
      <alignment horizontal="left" vertical="top" wrapText="1"/>
    </xf>
    <xf numFmtId="0" fontId="7" fillId="0" borderId="20" xfId="5" applyFont="1" applyBorder="1" applyAlignment="1" applyProtection="1">
      <alignment horizontal="left" vertical="top" wrapText="1"/>
    </xf>
    <xf numFmtId="0" fontId="7" fillId="0" borderId="28" xfId="5" applyFont="1" applyFill="1" applyBorder="1" applyAlignment="1" applyProtection="1">
      <alignment horizontal="left" vertical="top" wrapText="1"/>
    </xf>
    <xf numFmtId="0" fontId="7" fillId="0" borderId="27" xfId="5" applyFont="1" applyFill="1" applyBorder="1" applyAlignment="1" applyProtection="1">
      <alignment horizontal="left" vertical="top" wrapText="1"/>
    </xf>
    <xf numFmtId="0" fontId="7" fillId="0" borderId="5" xfId="5" applyFont="1" applyFill="1" applyBorder="1" applyAlignment="1" applyProtection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17" borderId="70" xfId="0" applyFont="1" applyFill="1" applyBorder="1" applyAlignment="1">
      <alignment horizontal="center"/>
    </xf>
    <xf numFmtId="0" fontId="30" fillId="17" borderId="69" xfId="0" applyFont="1" applyFill="1" applyBorder="1" applyAlignment="1">
      <alignment horizontal="center"/>
    </xf>
    <xf numFmtId="0" fontId="30" fillId="17" borderId="71" xfId="0" applyFont="1" applyFill="1" applyBorder="1" applyAlignment="1">
      <alignment horizontal="center"/>
    </xf>
    <xf numFmtId="0" fontId="0" fillId="0" borderId="0" xfId="3" applyNumberFormat="1" applyFont="1" applyFill="1" applyAlignment="1" applyProtection="1">
      <alignment horizontal="center"/>
    </xf>
    <xf numFmtId="0" fontId="0" fillId="0" borderId="0" xfId="0" applyNumberFormat="1" applyAlignment="1">
      <alignment horizontal="center"/>
    </xf>
    <xf numFmtId="49" fontId="0" fillId="0" borderId="0" xfId="3" applyNumberFormat="1" applyFont="1" applyFill="1" applyAlignment="1" applyProtection="1">
      <alignment horizontal="center"/>
    </xf>
  </cellXfs>
  <cellStyles count="7">
    <cellStyle name="Hiperveza" xfId="6" builtinId="8"/>
    <cellStyle name="Normalno" xfId="0" builtinId="0"/>
    <cellStyle name="Normalno 2" xfId="2"/>
    <cellStyle name="Obično 2" xfId="5"/>
    <cellStyle name="Postotak" xfId="3" builtinId="5"/>
    <cellStyle name="Valuta" xfId="1" builtinId="4"/>
    <cellStyle name="Zarez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66676</xdr:rowOff>
    </xdr:from>
    <xdr:to>
      <xdr:col>1</xdr:col>
      <xdr:colOff>1</xdr:colOff>
      <xdr:row>1</xdr:row>
      <xdr:rowOff>207869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6676"/>
          <a:ext cx="228600" cy="3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0</xdr:rowOff>
    </xdr:from>
    <xdr:to>
      <xdr:col>11</xdr:col>
      <xdr:colOff>28575</xdr:colOff>
      <xdr:row>4</xdr:row>
      <xdr:rowOff>171450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4</xdr:row>
      <xdr:rowOff>190500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"/>
          <a:ext cx="752475" cy="800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37</xdr:row>
          <xdr:rowOff>0</xdr:rowOff>
        </xdr:from>
        <xdr:to>
          <xdr:col>11</xdr:col>
          <xdr:colOff>238125</xdr:colOff>
          <xdr:row>38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85725</xdr:rowOff>
        </xdr:from>
        <xdr:to>
          <xdr:col>10</xdr:col>
          <xdr:colOff>571500</xdr:colOff>
          <xdr:row>40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95250</xdr:rowOff>
        </xdr:from>
        <xdr:to>
          <xdr:col>11</xdr:col>
          <xdr:colOff>514350</xdr:colOff>
          <xdr:row>40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39</xdr:row>
          <xdr:rowOff>95250</xdr:rowOff>
        </xdr:from>
        <xdr:to>
          <xdr:col>9</xdr:col>
          <xdr:colOff>266700</xdr:colOff>
          <xdr:row>40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39</xdr:row>
          <xdr:rowOff>104775</xdr:rowOff>
        </xdr:from>
        <xdr:to>
          <xdr:col>7</xdr:col>
          <xdr:colOff>352425</xdr:colOff>
          <xdr:row>40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9525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42</xdr:row>
          <xdr:rowOff>9525</xdr:rowOff>
        </xdr:from>
        <xdr:to>
          <xdr:col>9</xdr:col>
          <xdr:colOff>276225</xdr:colOff>
          <xdr:row>43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9525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45</xdr:row>
          <xdr:rowOff>9525</xdr:rowOff>
        </xdr:from>
        <xdr:to>
          <xdr:col>9</xdr:col>
          <xdr:colOff>276225</xdr:colOff>
          <xdr:row>46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190500</xdr:rowOff>
        </xdr:from>
        <xdr:to>
          <xdr:col>10</xdr:col>
          <xdr:colOff>571500</xdr:colOff>
          <xdr:row>43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190500</xdr:rowOff>
        </xdr:from>
        <xdr:to>
          <xdr:col>11</xdr:col>
          <xdr:colOff>514350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190500</xdr:rowOff>
        </xdr:from>
        <xdr:to>
          <xdr:col>10</xdr:col>
          <xdr:colOff>571500</xdr:colOff>
          <xdr:row>46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190500</xdr:rowOff>
        </xdr:from>
        <xdr:to>
          <xdr:col>11</xdr:col>
          <xdr:colOff>514350</xdr:colOff>
          <xdr:row>46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8</xdr:col>
          <xdr:colOff>571500</xdr:colOff>
          <xdr:row>37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36</xdr:row>
          <xdr:rowOff>9525</xdr:rowOff>
        </xdr:from>
        <xdr:to>
          <xdr:col>9</xdr:col>
          <xdr:colOff>581025</xdr:colOff>
          <xdr:row>37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36</xdr:row>
          <xdr:rowOff>9525</xdr:rowOff>
        </xdr:from>
        <xdr:to>
          <xdr:col>11</xdr:col>
          <xdr:colOff>285750</xdr:colOff>
          <xdr:row>37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34</xdr:row>
          <xdr:rowOff>0</xdr:rowOff>
        </xdr:from>
        <xdr:to>
          <xdr:col>11</xdr:col>
          <xdr:colOff>200025</xdr:colOff>
          <xdr:row>35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47</xdr:row>
          <xdr:rowOff>190500</xdr:rowOff>
        </xdr:from>
        <xdr:to>
          <xdr:col>7</xdr:col>
          <xdr:colOff>333375</xdr:colOff>
          <xdr:row>49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180975</xdr:rowOff>
        </xdr:from>
        <xdr:to>
          <xdr:col>9</xdr:col>
          <xdr:colOff>295275</xdr:colOff>
          <xdr:row>48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171450</xdr:rowOff>
        </xdr:from>
        <xdr:to>
          <xdr:col>10</xdr:col>
          <xdr:colOff>571500</xdr:colOff>
          <xdr:row>48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171450</xdr:rowOff>
        </xdr:from>
        <xdr:to>
          <xdr:col>11</xdr:col>
          <xdr:colOff>514350</xdr:colOff>
          <xdr:row>48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0</xdr:rowOff>
        </xdr:from>
        <xdr:to>
          <xdr:col>9</xdr:col>
          <xdr:colOff>285750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0</xdr:rowOff>
        </xdr:from>
        <xdr:to>
          <xdr:col>9</xdr:col>
          <xdr:colOff>323850</xdr:colOff>
          <xdr:row>38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52</xdr:row>
          <xdr:rowOff>9525</xdr:rowOff>
        </xdr:from>
        <xdr:to>
          <xdr:col>2</xdr:col>
          <xdr:colOff>285750</xdr:colOff>
          <xdr:row>53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51</xdr:row>
          <xdr:rowOff>190500</xdr:rowOff>
        </xdr:from>
        <xdr:to>
          <xdr:col>4</xdr:col>
          <xdr:colOff>533400</xdr:colOff>
          <xdr:row>53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52</xdr:row>
          <xdr:rowOff>9525</xdr:rowOff>
        </xdr:from>
        <xdr:to>
          <xdr:col>7</xdr:col>
          <xdr:colOff>333375</xdr:colOff>
          <xdr:row>53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52</xdr:row>
          <xdr:rowOff>9525</xdr:rowOff>
        </xdr:from>
        <xdr:to>
          <xdr:col>9</xdr:col>
          <xdr:colOff>285750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52</xdr:row>
          <xdr:rowOff>9525</xdr:rowOff>
        </xdr:from>
        <xdr:to>
          <xdr:col>11</xdr:col>
          <xdr:colOff>238125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153535</xdr:colOff>
      <xdr:row>0</xdr:row>
      <xdr:rowOff>31750</xdr:rowOff>
    </xdr:from>
    <xdr:to>
      <xdr:col>9</xdr:col>
      <xdr:colOff>590551</xdr:colOff>
      <xdr:row>1</xdr:row>
      <xdr:rowOff>516675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4835" y="31750"/>
          <a:ext cx="1408566" cy="72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76200</xdr:rowOff>
    </xdr:from>
    <xdr:to>
      <xdr:col>1</xdr:col>
      <xdr:colOff>171450</xdr:colOff>
      <xdr:row>1</xdr:row>
      <xdr:rowOff>438150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zoomScaleNormal="100" zoomScaleSheetLayoutView="100" workbookViewId="0">
      <selection activeCell="C28" sqref="C28"/>
    </sheetView>
  </sheetViews>
  <sheetFormatPr defaultRowHeight="15" x14ac:dyDescent="0.25"/>
  <cols>
    <col min="1" max="1" width="7.28515625" customWidth="1"/>
    <col min="2" max="2" width="17.5703125" customWidth="1"/>
    <col min="3" max="3" width="17.28515625" customWidth="1"/>
    <col min="4" max="4" width="16.85546875" customWidth="1"/>
    <col min="5" max="5" width="21.7109375" style="2" customWidth="1"/>
    <col min="6" max="6" width="21.140625" customWidth="1"/>
    <col min="7" max="7" width="5.42578125" customWidth="1"/>
    <col min="8" max="8" width="17.7109375" customWidth="1"/>
    <col min="9" max="9" width="22.42578125" customWidth="1"/>
    <col min="10" max="10" width="22.140625" customWidth="1"/>
    <col min="11" max="11" width="22.85546875" customWidth="1"/>
    <col min="12" max="12" width="23.5703125" customWidth="1"/>
    <col min="13" max="13" width="22.7109375" customWidth="1"/>
    <col min="14" max="14" width="22.42578125" customWidth="1"/>
    <col min="15" max="15" width="16.5703125" customWidth="1"/>
    <col min="16" max="16" width="14.7109375" customWidth="1"/>
  </cols>
  <sheetData>
    <row r="1" spans="1:13" ht="15.75" customHeight="1" x14ac:dyDescent="0.25">
      <c r="A1" s="260" t="s">
        <v>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2"/>
    </row>
    <row r="2" spans="1:13" ht="16.5" customHeight="1" x14ac:dyDescent="0.25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</row>
    <row r="3" spans="1:13" ht="15" customHeight="1" x14ac:dyDescent="0.25">
      <c r="A3" s="257" t="s">
        <v>294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9"/>
    </row>
    <row r="4" spans="1:13" ht="48" customHeight="1" x14ac:dyDescent="0.25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9"/>
    </row>
    <row r="5" spans="1:13" ht="30" customHeight="1" thickBot="1" x14ac:dyDescent="0.3">
      <c r="A5" s="254" t="s">
        <v>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6"/>
    </row>
    <row r="6" spans="1:13" ht="30" customHeight="1" x14ac:dyDescent="0.25">
      <c r="A6" s="273" t="s">
        <v>222</v>
      </c>
      <c r="B6" s="274"/>
      <c r="C6" s="274"/>
      <c r="D6" s="266"/>
      <c r="E6" s="266"/>
      <c r="F6" s="266"/>
      <c r="G6" s="266"/>
      <c r="H6" s="277" t="s">
        <v>223</v>
      </c>
      <c r="I6" s="277"/>
      <c r="J6" s="266"/>
      <c r="K6" s="266"/>
      <c r="L6" s="266"/>
      <c r="M6" s="268"/>
    </row>
    <row r="7" spans="1:13" ht="30" customHeight="1" x14ac:dyDescent="0.25">
      <c r="A7" s="275" t="s">
        <v>224</v>
      </c>
      <c r="B7" s="276"/>
      <c r="C7" s="276"/>
      <c r="D7" s="267"/>
      <c r="E7" s="267"/>
      <c r="F7" s="267"/>
      <c r="G7" s="267"/>
      <c r="H7" s="276" t="s">
        <v>229</v>
      </c>
      <c r="I7" s="276"/>
      <c r="J7" s="252"/>
      <c r="K7" s="252"/>
      <c r="L7" s="252"/>
      <c r="M7" s="269"/>
    </row>
    <row r="8" spans="1:13" ht="30" customHeight="1" x14ac:dyDescent="0.25">
      <c r="A8" s="182" t="s">
        <v>225</v>
      </c>
      <c r="B8" s="181"/>
      <c r="C8" s="181"/>
      <c r="D8" s="252"/>
      <c r="E8" s="252"/>
      <c r="F8" s="252"/>
      <c r="G8" s="252"/>
      <c r="H8" s="276" t="s">
        <v>230</v>
      </c>
      <c r="I8" s="276"/>
      <c r="J8" s="267"/>
      <c r="K8" s="267"/>
      <c r="L8" s="267"/>
      <c r="M8" s="278"/>
    </row>
    <row r="9" spans="1:13" ht="30" customHeight="1" x14ac:dyDescent="0.25">
      <c r="A9" s="182" t="s">
        <v>226</v>
      </c>
      <c r="B9" s="181"/>
      <c r="C9" s="181"/>
      <c r="D9" s="252"/>
      <c r="E9" s="252"/>
      <c r="F9" s="252"/>
      <c r="G9" s="252"/>
      <c r="H9" s="276" t="s">
        <v>249</v>
      </c>
      <c r="I9" s="276"/>
      <c r="J9" s="279"/>
      <c r="K9" s="252"/>
      <c r="L9" s="252"/>
      <c r="M9" s="269"/>
    </row>
    <row r="10" spans="1:13" ht="30" customHeight="1" x14ac:dyDescent="0.25">
      <c r="A10" s="182" t="s">
        <v>227</v>
      </c>
      <c r="B10" s="181"/>
      <c r="C10" s="181"/>
      <c r="D10" s="252"/>
      <c r="E10" s="252"/>
      <c r="F10" s="252"/>
      <c r="G10" s="252"/>
      <c r="H10" s="276" t="s">
        <v>0</v>
      </c>
      <c r="I10" s="276"/>
      <c r="J10" s="252"/>
      <c r="K10" s="252"/>
      <c r="L10" s="252"/>
      <c r="M10" s="269"/>
    </row>
    <row r="11" spans="1:13" ht="30" customHeight="1" thickBot="1" x14ac:dyDescent="0.3">
      <c r="A11" s="283" t="s">
        <v>228</v>
      </c>
      <c r="B11" s="280"/>
      <c r="C11" s="280"/>
      <c r="D11" s="253"/>
      <c r="E11" s="253"/>
      <c r="F11" s="253"/>
      <c r="G11" s="253"/>
      <c r="H11" s="280" t="s">
        <v>231</v>
      </c>
      <c r="I11" s="280"/>
      <c r="J11" s="281"/>
      <c r="K11" s="281"/>
      <c r="L11" s="281"/>
      <c r="M11" s="282"/>
    </row>
    <row r="12" spans="1:13" ht="30" customHeight="1" x14ac:dyDescent="0.25">
      <c r="A12" s="270" t="s">
        <v>247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2"/>
    </row>
    <row r="13" spans="1:13" ht="97.5" customHeight="1" x14ac:dyDescent="0.25">
      <c r="A13" s="172"/>
      <c r="B13" s="170" t="s">
        <v>6</v>
      </c>
      <c r="C13" s="198" t="s">
        <v>238</v>
      </c>
      <c r="D13" s="170" t="s">
        <v>16</v>
      </c>
      <c r="E13" s="198" t="s">
        <v>1</v>
      </c>
      <c r="F13" s="198" t="s">
        <v>19</v>
      </c>
      <c r="G13" s="250" t="s">
        <v>309</v>
      </c>
      <c r="H13" s="251"/>
      <c r="I13" s="169" t="s">
        <v>236</v>
      </c>
      <c r="J13" s="169" t="s">
        <v>237</v>
      </c>
      <c r="K13" s="198" t="s">
        <v>232</v>
      </c>
      <c r="L13" s="169" t="s">
        <v>234</v>
      </c>
      <c r="M13" s="173" t="s">
        <v>235</v>
      </c>
    </row>
    <row r="14" spans="1:13" ht="30" customHeight="1" x14ac:dyDescent="0.25">
      <c r="A14" s="174" t="s">
        <v>54</v>
      </c>
      <c r="B14" s="212"/>
      <c r="C14" s="213"/>
      <c r="D14" s="213"/>
      <c r="E14" s="213"/>
      <c r="F14" s="213"/>
      <c r="G14" s="248"/>
      <c r="H14" s="249"/>
      <c r="I14" s="214"/>
      <c r="J14" s="214"/>
      <c r="K14" s="239"/>
      <c r="L14" s="210">
        <f>I14*K14</f>
        <v>0</v>
      </c>
      <c r="M14" s="211">
        <f>J14*K14</f>
        <v>0</v>
      </c>
    </row>
    <row r="15" spans="1:13" ht="30" customHeight="1" x14ac:dyDescent="0.25">
      <c r="A15" s="174" t="s">
        <v>128</v>
      </c>
      <c r="B15" s="212"/>
      <c r="C15" s="213"/>
      <c r="D15" s="213"/>
      <c r="E15" s="213"/>
      <c r="F15" s="213"/>
      <c r="G15" s="248"/>
      <c r="H15" s="249"/>
      <c r="I15" s="214"/>
      <c r="J15" s="214"/>
      <c r="K15" s="239"/>
      <c r="L15" s="210">
        <f t="shared" ref="L15:L23" si="0">I15*K15</f>
        <v>0</v>
      </c>
      <c r="M15" s="211">
        <f t="shared" ref="M15:M23" si="1">J15*K15</f>
        <v>0</v>
      </c>
    </row>
    <row r="16" spans="1:13" ht="30" customHeight="1" x14ac:dyDescent="0.25">
      <c r="A16" s="174" t="s">
        <v>129</v>
      </c>
      <c r="B16" s="212"/>
      <c r="C16" s="213"/>
      <c r="D16" s="213"/>
      <c r="E16" s="213"/>
      <c r="F16" s="213"/>
      <c r="G16" s="248"/>
      <c r="H16" s="249"/>
      <c r="I16" s="214"/>
      <c r="J16" s="214"/>
      <c r="K16" s="239"/>
      <c r="L16" s="210">
        <f t="shared" si="0"/>
        <v>0</v>
      </c>
      <c r="M16" s="211">
        <f t="shared" si="1"/>
        <v>0</v>
      </c>
    </row>
    <row r="17" spans="1:13" ht="30" customHeight="1" x14ac:dyDescent="0.25">
      <c r="A17" s="174" t="s">
        <v>130</v>
      </c>
      <c r="B17" s="212"/>
      <c r="C17" s="213"/>
      <c r="D17" s="213"/>
      <c r="E17" s="213"/>
      <c r="F17" s="213"/>
      <c r="G17" s="248"/>
      <c r="H17" s="249"/>
      <c r="I17" s="214"/>
      <c r="J17" s="214"/>
      <c r="K17" s="239"/>
      <c r="L17" s="210">
        <f t="shared" si="0"/>
        <v>0</v>
      </c>
      <c r="M17" s="211">
        <f t="shared" si="1"/>
        <v>0</v>
      </c>
    </row>
    <row r="18" spans="1:13" ht="30" customHeight="1" x14ac:dyDescent="0.25">
      <c r="A18" s="174" t="s">
        <v>131</v>
      </c>
      <c r="B18" s="212"/>
      <c r="C18" s="213"/>
      <c r="D18" s="213"/>
      <c r="E18" s="213"/>
      <c r="F18" s="213"/>
      <c r="G18" s="248"/>
      <c r="H18" s="249"/>
      <c r="I18" s="214"/>
      <c r="J18" s="214"/>
      <c r="K18" s="239"/>
      <c r="L18" s="210">
        <f t="shared" si="0"/>
        <v>0</v>
      </c>
      <c r="M18" s="211">
        <f t="shared" si="1"/>
        <v>0</v>
      </c>
    </row>
    <row r="19" spans="1:13" ht="30" customHeight="1" x14ac:dyDescent="0.25">
      <c r="A19" s="174" t="s">
        <v>164</v>
      </c>
      <c r="B19" s="212"/>
      <c r="C19" s="213"/>
      <c r="D19" s="213"/>
      <c r="E19" s="213"/>
      <c r="F19" s="213"/>
      <c r="G19" s="248"/>
      <c r="H19" s="249"/>
      <c r="I19" s="214"/>
      <c r="J19" s="214"/>
      <c r="K19" s="239"/>
      <c r="L19" s="210">
        <f t="shared" si="0"/>
        <v>0</v>
      </c>
      <c r="M19" s="211">
        <f t="shared" si="1"/>
        <v>0</v>
      </c>
    </row>
    <row r="20" spans="1:13" ht="30" customHeight="1" x14ac:dyDescent="0.25">
      <c r="A20" s="174" t="s">
        <v>166</v>
      </c>
      <c r="B20" s="212"/>
      <c r="C20" s="213"/>
      <c r="D20" s="213"/>
      <c r="E20" s="213"/>
      <c r="F20" s="213"/>
      <c r="G20" s="248"/>
      <c r="H20" s="249"/>
      <c r="I20" s="214"/>
      <c r="J20" s="214"/>
      <c r="K20" s="239"/>
      <c r="L20" s="210">
        <f t="shared" si="0"/>
        <v>0</v>
      </c>
      <c r="M20" s="211">
        <f t="shared" si="1"/>
        <v>0</v>
      </c>
    </row>
    <row r="21" spans="1:13" ht="30" customHeight="1" x14ac:dyDescent="0.25">
      <c r="A21" s="174" t="s">
        <v>168</v>
      </c>
      <c r="B21" s="212"/>
      <c r="C21" s="213"/>
      <c r="D21" s="213"/>
      <c r="E21" s="213"/>
      <c r="F21" s="213"/>
      <c r="G21" s="248"/>
      <c r="H21" s="249"/>
      <c r="I21" s="214"/>
      <c r="J21" s="214"/>
      <c r="K21" s="239"/>
      <c r="L21" s="210">
        <f t="shared" si="0"/>
        <v>0</v>
      </c>
      <c r="M21" s="211">
        <f t="shared" si="1"/>
        <v>0</v>
      </c>
    </row>
    <row r="22" spans="1:13" ht="30" customHeight="1" x14ac:dyDescent="0.25">
      <c r="A22" s="174" t="s">
        <v>170</v>
      </c>
      <c r="B22" s="212"/>
      <c r="C22" s="213"/>
      <c r="D22" s="213"/>
      <c r="E22" s="213"/>
      <c r="F22" s="213"/>
      <c r="G22" s="248"/>
      <c r="H22" s="249"/>
      <c r="I22" s="214"/>
      <c r="J22" s="214"/>
      <c r="K22" s="239"/>
      <c r="L22" s="210">
        <f t="shared" si="0"/>
        <v>0</v>
      </c>
      <c r="M22" s="211">
        <f t="shared" si="1"/>
        <v>0</v>
      </c>
    </row>
    <row r="23" spans="1:13" ht="30" customHeight="1" thickBot="1" x14ac:dyDescent="0.3">
      <c r="A23" s="193" t="s">
        <v>172</v>
      </c>
      <c r="B23" s="215"/>
      <c r="C23" s="216"/>
      <c r="D23" s="216"/>
      <c r="E23" s="216"/>
      <c r="F23" s="216"/>
      <c r="G23" s="248"/>
      <c r="H23" s="249"/>
      <c r="I23" s="214"/>
      <c r="J23" s="217"/>
      <c r="K23" s="240"/>
      <c r="L23" s="210">
        <f t="shared" si="0"/>
        <v>0</v>
      </c>
      <c r="M23" s="211">
        <f t="shared" si="1"/>
        <v>0</v>
      </c>
    </row>
    <row r="24" spans="1:13" ht="30" customHeight="1" thickBot="1" x14ac:dyDescent="0.3">
      <c r="A24" s="284" t="s">
        <v>248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6"/>
    </row>
    <row r="25" spans="1:13" s="196" customFormat="1" ht="47.25" customHeight="1" thickBot="1" x14ac:dyDescent="0.3">
      <c r="A25" s="287" t="s">
        <v>252</v>
      </c>
      <c r="B25" s="288"/>
      <c r="C25" s="288"/>
      <c r="D25" s="290">
        <f>SUM(L14:L23)</f>
        <v>0</v>
      </c>
      <c r="E25" s="291"/>
      <c r="F25" s="289" t="s">
        <v>253</v>
      </c>
      <c r="G25" s="289"/>
      <c r="H25" s="290">
        <f>SUM(M14:M23)</f>
        <v>0</v>
      </c>
      <c r="I25" s="291"/>
      <c r="J25" s="291"/>
      <c r="K25" s="195" t="s">
        <v>250</v>
      </c>
      <c r="L25" s="292">
        <f>SUM(K14:K23)</f>
        <v>0</v>
      </c>
      <c r="M25" s="293"/>
    </row>
    <row r="26" spans="1:13" ht="12.75" customHeight="1" x14ac:dyDescent="0.25">
      <c r="A26" s="192"/>
      <c r="B26" s="171"/>
      <c r="C26" s="168"/>
      <c r="D26" s="168"/>
      <c r="E26" s="168"/>
      <c r="F26" s="168"/>
      <c r="G26" s="168"/>
      <c r="H26" s="168"/>
      <c r="I26" s="168"/>
      <c r="J26" s="191"/>
      <c r="K26" s="191"/>
      <c r="L26" s="194"/>
      <c r="M26" s="194"/>
    </row>
    <row r="27" spans="1:13" ht="38.25" customHeight="1" x14ac:dyDescent="0.25">
      <c r="A27" s="175"/>
      <c r="B27" s="168"/>
      <c r="C27" s="186" t="s">
        <v>4</v>
      </c>
      <c r="E27" s="183"/>
      <c r="G27" s="187" t="s">
        <v>233</v>
      </c>
      <c r="I27" s="185"/>
      <c r="J27" s="168"/>
      <c r="K27" s="183" t="s">
        <v>251</v>
      </c>
      <c r="M27" s="176"/>
    </row>
    <row r="28" spans="1:13" ht="36" customHeight="1" x14ac:dyDescent="0.25">
      <c r="A28" s="175"/>
      <c r="B28" s="168"/>
      <c r="C28" s="218"/>
      <c r="D28" s="199"/>
      <c r="E28" s="184"/>
      <c r="F28" s="184"/>
      <c r="G28" s="184"/>
      <c r="H28" s="184"/>
      <c r="I28" s="184"/>
      <c r="J28" s="168"/>
      <c r="K28" s="188"/>
      <c r="L28" s="168"/>
      <c r="M28" s="176"/>
    </row>
    <row r="29" spans="1:13" ht="15.75" thickBot="1" x14ac:dyDescent="0.3">
      <c r="A29" s="177"/>
      <c r="B29" s="178"/>
      <c r="C29" s="178"/>
      <c r="D29" s="178"/>
      <c r="E29" s="180"/>
      <c r="F29" s="178"/>
      <c r="G29" s="178"/>
      <c r="H29" s="178"/>
      <c r="I29" s="178"/>
      <c r="J29" s="178"/>
      <c r="K29" s="178"/>
      <c r="L29" s="178"/>
      <c r="M29" s="179"/>
    </row>
  </sheetData>
  <sheetProtection algorithmName="SHA-512" hashValue="H36AR4eFquMmSpVclf+Q+PO3zneVykg0hI32JSP7bGQn2SpFmHZ32Qc2XA4Ad6CaT5QKTQC0jbIvV2N2JoZExQ==" saltValue="5+Rdg7SXTzkuOEsxpAevpg==" spinCount="100000" sheet="1" objects="1" scenarios="1" selectLockedCells="1"/>
  <dataConsolidate/>
  <mergeCells count="42">
    <mergeCell ref="A24:M24"/>
    <mergeCell ref="A25:C25"/>
    <mergeCell ref="F25:G25"/>
    <mergeCell ref="H25:J25"/>
    <mergeCell ref="D25:E25"/>
    <mergeCell ref="L25:M25"/>
    <mergeCell ref="A12:M12"/>
    <mergeCell ref="A6:C6"/>
    <mergeCell ref="A7:C7"/>
    <mergeCell ref="H6:I6"/>
    <mergeCell ref="H7:I7"/>
    <mergeCell ref="H8:I8"/>
    <mergeCell ref="J8:M8"/>
    <mergeCell ref="J9:M9"/>
    <mergeCell ref="H11:I11"/>
    <mergeCell ref="J11:M11"/>
    <mergeCell ref="D8:G8"/>
    <mergeCell ref="H10:I10"/>
    <mergeCell ref="A11:C11"/>
    <mergeCell ref="H9:I9"/>
    <mergeCell ref="J10:M10"/>
    <mergeCell ref="D9:G9"/>
    <mergeCell ref="D10:G10"/>
    <mergeCell ref="D11:G11"/>
    <mergeCell ref="A5:M5"/>
    <mergeCell ref="A3:M4"/>
    <mergeCell ref="A1:M2"/>
    <mergeCell ref="D6:G6"/>
    <mergeCell ref="D7:G7"/>
    <mergeCell ref="J6:M6"/>
    <mergeCell ref="J7:M7"/>
    <mergeCell ref="G13:H13"/>
    <mergeCell ref="G14:H14"/>
    <mergeCell ref="G15:H15"/>
    <mergeCell ref="G16:H16"/>
    <mergeCell ref="G17:H17"/>
    <mergeCell ref="G23:H23"/>
    <mergeCell ref="G18:H18"/>
    <mergeCell ref="G19:H19"/>
    <mergeCell ref="G20:H20"/>
    <mergeCell ref="G21:H21"/>
    <mergeCell ref="G22:H22"/>
  </mergeCells>
  <dataValidations count="3">
    <dataValidation type="list" allowBlank="1" showInputMessage="1" showErrorMessage="1" sqref="B14:B23">
      <formula1>KATEGORIJA</formula1>
    </dataValidation>
    <dataValidation type="list" allowBlank="1" showInputMessage="1" showErrorMessage="1" sqref="C14:C23">
      <formula1>POGON</formula1>
    </dataValidation>
    <dataValidation type="list" allowBlank="1" showInputMessage="1" showErrorMessage="1" sqref="D11:G11">
      <formula1>ŽUPANIJA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11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5"/>
  <sheetViews>
    <sheetView workbookViewId="0">
      <selection activeCell="F30" sqref="F30"/>
    </sheetView>
  </sheetViews>
  <sheetFormatPr defaultRowHeight="15" x14ac:dyDescent="0.25"/>
  <cols>
    <col min="2" max="2" width="15.85546875" customWidth="1"/>
    <col min="6" max="6" width="15.5703125" bestFit="1" customWidth="1"/>
    <col min="8" max="8" width="33.28515625" bestFit="1" customWidth="1"/>
    <col min="10" max="10" width="13.28515625" bestFit="1" customWidth="1"/>
    <col min="12" max="12" width="20.42578125" customWidth="1"/>
    <col min="14" max="14" width="69.5703125" customWidth="1"/>
  </cols>
  <sheetData>
    <row r="5" spans="2:14" x14ac:dyDescent="0.25">
      <c r="B5" t="s">
        <v>15</v>
      </c>
      <c r="F5" t="s">
        <v>17</v>
      </c>
      <c r="H5" s="4" t="s">
        <v>20</v>
      </c>
      <c r="J5" s="1"/>
      <c r="L5" t="s">
        <v>125</v>
      </c>
      <c r="N5" t="s">
        <v>282</v>
      </c>
    </row>
    <row r="6" spans="2:14" x14ac:dyDescent="0.25">
      <c r="B6" t="s">
        <v>239</v>
      </c>
      <c r="F6" t="s">
        <v>18</v>
      </c>
      <c r="H6" s="4" t="s">
        <v>21</v>
      </c>
      <c r="J6" s="1"/>
      <c r="L6" t="s">
        <v>318</v>
      </c>
      <c r="N6" t="s">
        <v>283</v>
      </c>
    </row>
    <row r="7" spans="2:14" x14ac:dyDescent="0.25">
      <c r="B7" t="s">
        <v>240</v>
      </c>
      <c r="F7" t="s">
        <v>244</v>
      </c>
      <c r="H7" s="4" t="s">
        <v>22</v>
      </c>
      <c r="J7" s="1"/>
      <c r="L7" t="s">
        <v>319</v>
      </c>
      <c r="N7" t="s">
        <v>284</v>
      </c>
    </row>
    <row r="8" spans="2:14" x14ac:dyDescent="0.25">
      <c r="B8" t="s">
        <v>241</v>
      </c>
      <c r="F8" t="s">
        <v>245</v>
      </c>
      <c r="H8" s="4" t="s">
        <v>23</v>
      </c>
      <c r="L8" t="s">
        <v>320</v>
      </c>
      <c r="N8" t="s">
        <v>285</v>
      </c>
    </row>
    <row r="9" spans="2:14" x14ac:dyDescent="0.25">
      <c r="B9" t="s">
        <v>242</v>
      </c>
      <c r="H9" s="4" t="s">
        <v>24</v>
      </c>
      <c r="N9" t="s">
        <v>314</v>
      </c>
    </row>
    <row r="10" spans="2:14" x14ac:dyDescent="0.25">
      <c r="B10" t="s">
        <v>243</v>
      </c>
      <c r="H10" s="4" t="s">
        <v>25</v>
      </c>
    </row>
    <row r="11" spans="2:14" x14ac:dyDescent="0.25">
      <c r="B11" t="s">
        <v>8</v>
      </c>
      <c r="H11" s="4" t="s">
        <v>26</v>
      </c>
    </row>
    <row r="12" spans="2:14" x14ac:dyDescent="0.25">
      <c r="B12" t="s">
        <v>9</v>
      </c>
      <c r="H12" s="4" t="s">
        <v>27</v>
      </c>
      <c r="L12" t="s">
        <v>126</v>
      </c>
    </row>
    <row r="13" spans="2:14" x14ac:dyDescent="0.25">
      <c r="B13" t="s">
        <v>10</v>
      </c>
      <c r="H13" s="4" t="s">
        <v>28</v>
      </c>
      <c r="L13" t="s">
        <v>319</v>
      </c>
    </row>
    <row r="14" spans="2:14" x14ac:dyDescent="0.25">
      <c r="B14" t="s">
        <v>11</v>
      </c>
      <c r="H14" s="4" t="s">
        <v>29</v>
      </c>
      <c r="L14" t="s">
        <v>321</v>
      </c>
    </row>
    <row r="15" spans="2:14" x14ac:dyDescent="0.25">
      <c r="B15" t="s">
        <v>12</v>
      </c>
      <c r="F15" s="245">
        <v>31</v>
      </c>
      <c r="H15" s="4" t="s">
        <v>30</v>
      </c>
    </row>
    <row r="16" spans="2:14" x14ac:dyDescent="0.25">
      <c r="B16" t="s">
        <v>13</v>
      </c>
      <c r="F16" s="245">
        <v>40</v>
      </c>
      <c r="H16" s="4" t="s">
        <v>31</v>
      </c>
    </row>
    <row r="17" spans="2:8" x14ac:dyDescent="0.25">
      <c r="B17" t="s">
        <v>14</v>
      </c>
      <c r="F17" s="245" t="s">
        <v>333</v>
      </c>
      <c r="H17" s="4" t="s">
        <v>32</v>
      </c>
    </row>
    <row r="18" spans="2:8" x14ac:dyDescent="0.25">
      <c r="B18" t="s">
        <v>7</v>
      </c>
      <c r="H18" s="4" t="s">
        <v>33</v>
      </c>
    </row>
    <row r="19" spans="2:8" x14ac:dyDescent="0.25">
      <c r="H19" s="4" t="s">
        <v>34</v>
      </c>
    </row>
    <row r="20" spans="2:8" x14ac:dyDescent="0.25">
      <c r="F20" t="s">
        <v>337</v>
      </c>
      <c r="H20" s="4" t="s">
        <v>35</v>
      </c>
    </row>
    <row r="21" spans="2:8" x14ac:dyDescent="0.25">
      <c r="F21" t="s">
        <v>338</v>
      </c>
      <c r="H21" s="4" t="s">
        <v>36</v>
      </c>
    </row>
    <row r="22" spans="2:8" x14ac:dyDescent="0.25">
      <c r="F22" t="s">
        <v>339</v>
      </c>
      <c r="H22" s="4" t="s">
        <v>37</v>
      </c>
    </row>
    <row r="23" spans="2:8" x14ac:dyDescent="0.25">
      <c r="H23" s="4" t="s">
        <v>38</v>
      </c>
    </row>
    <row r="24" spans="2:8" x14ac:dyDescent="0.25">
      <c r="H24" s="4" t="s">
        <v>39</v>
      </c>
    </row>
    <row r="25" spans="2:8" x14ac:dyDescent="0.25">
      <c r="F25" t="s">
        <v>340</v>
      </c>
      <c r="H25" s="5" t="s">
        <v>40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zoomScale="70" zoomScaleNormal="70" workbookViewId="0">
      <selection activeCell="BV2" sqref="BV2"/>
    </sheetView>
  </sheetViews>
  <sheetFormatPr defaultRowHeight="15" x14ac:dyDescent="0.25"/>
  <cols>
    <col min="1" max="1" width="17" bestFit="1" customWidth="1"/>
    <col min="2" max="2" width="31.5703125" customWidth="1"/>
    <col min="3" max="3" width="11" customWidth="1"/>
    <col min="4" max="6" width="11.7109375" customWidth="1"/>
    <col min="7" max="7" width="21.140625" customWidth="1"/>
    <col min="8" max="8" width="19.85546875" customWidth="1"/>
    <col min="9" max="9" width="19" customWidth="1"/>
    <col min="10" max="10" width="18.5703125" customWidth="1"/>
    <col min="11" max="11" width="15.7109375" customWidth="1"/>
    <col min="12" max="12" width="20.140625" customWidth="1"/>
    <col min="13" max="13" width="18" customWidth="1"/>
    <col min="14" max="14" width="15.42578125" customWidth="1"/>
    <col min="15" max="15" width="17.28515625" customWidth="1"/>
    <col min="16" max="16" width="13.7109375" bestFit="1" customWidth="1"/>
    <col min="17" max="17" width="10.28515625" customWidth="1"/>
    <col min="18" max="18" width="18.7109375" bestFit="1" customWidth="1"/>
    <col min="19" max="19" width="15" customWidth="1"/>
    <col min="20" max="20" width="17.42578125" customWidth="1"/>
    <col min="21" max="24" width="15" customWidth="1"/>
    <col min="25" max="25" width="19.42578125" customWidth="1"/>
    <col min="26" max="30" width="15" customWidth="1"/>
    <col min="31" max="31" width="18.5703125" customWidth="1"/>
    <col min="32" max="32" width="18.28515625" customWidth="1"/>
    <col min="33" max="33" width="12.85546875" customWidth="1"/>
    <col min="34" max="34" width="12" customWidth="1"/>
    <col min="35" max="35" width="13" customWidth="1"/>
    <col min="36" max="36" width="12.28515625" customWidth="1"/>
    <col min="37" max="37" width="13.28515625" bestFit="1" customWidth="1"/>
    <col min="38" max="39" width="13.28515625" customWidth="1"/>
    <col min="40" max="40" width="17.5703125" customWidth="1"/>
    <col min="41" max="45" width="12.28515625" customWidth="1"/>
    <col min="46" max="46" width="14" style="204" bestFit="1" customWidth="1"/>
    <col min="47" max="47" width="63.28515625" style="204" customWidth="1"/>
    <col min="48" max="48" width="52.85546875" style="204" customWidth="1"/>
    <col min="49" max="49" width="10.85546875" style="204" customWidth="1"/>
    <col min="50" max="50" width="12.28515625" customWidth="1"/>
    <col min="51" max="51" width="14.7109375" customWidth="1"/>
    <col min="52" max="52" width="14.28515625" customWidth="1"/>
    <col min="53" max="58" width="13.42578125" customWidth="1"/>
    <col min="59" max="60" width="12.85546875" customWidth="1"/>
    <col min="61" max="61" width="13.42578125" customWidth="1"/>
    <col min="62" max="62" width="14.7109375" customWidth="1"/>
    <col min="63" max="63" width="11.5703125" customWidth="1"/>
    <col min="64" max="64" width="10.140625" customWidth="1"/>
    <col min="65" max="65" width="9.5703125" customWidth="1"/>
    <col min="66" max="66" width="11.85546875" customWidth="1"/>
    <col min="67" max="68" width="11.42578125" customWidth="1"/>
    <col min="69" max="69" width="11" customWidth="1"/>
    <col min="70" max="70" width="13.28515625" customWidth="1"/>
    <col min="71" max="71" width="17.7109375" bestFit="1" customWidth="1"/>
    <col min="72" max="74" width="17.7109375" customWidth="1"/>
    <col min="75" max="75" width="18" bestFit="1" customWidth="1"/>
    <col min="76" max="76" width="12.42578125" customWidth="1"/>
    <col min="77" max="77" width="13.28515625" customWidth="1"/>
    <col min="78" max="78" width="13" customWidth="1"/>
    <col min="80" max="80" width="10.5703125" customWidth="1"/>
  </cols>
  <sheetData>
    <row r="1" spans="1:87" s="3" customFormat="1" ht="94.5" customHeight="1" x14ac:dyDescent="0.25">
      <c r="A1" s="10" t="s">
        <v>115</v>
      </c>
      <c r="B1" s="3" t="str">
        <f>'Prijavni obrazac'!A6</f>
        <v>Naziv pravne osobe</v>
      </c>
      <c r="C1" s="10" t="s">
        <v>110</v>
      </c>
      <c r="D1" s="10" t="s">
        <v>111</v>
      </c>
      <c r="E1" s="152" t="s">
        <v>200</v>
      </c>
      <c r="F1" s="152" t="s">
        <v>201</v>
      </c>
      <c r="G1" s="155" t="s">
        <v>221</v>
      </c>
      <c r="H1" s="189" t="str">
        <f>'Prijavni obrazac'!A7</f>
        <v>OIB pravne osobe</v>
      </c>
      <c r="I1" s="3" t="str">
        <f>'Prijavni obrazac'!A8</f>
        <v>Adresa sjedišta pravne osobe (ulica i broj)</v>
      </c>
      <c r="J1" s="3" t="str">
        <f>'Prijavni obrazac'!A9</f>
        <v>Adresa sjedišta pravne osobe (mjesto)</v>
      </c>
      <c r="K1" s="3" t="str">
        <f>'Prijavni obrazac'!A10</f>
        <v>Adresa sjedišta pravne osobe (poštanski broj)</v>
      </c>
      <c r="L1" s="3" t="str">
        <f>'Prijavni obrazac'!A11</f>
        <v>Adresa sjedišta pravne osobe (županija)</v>
      </c>
      <c r="M1" s="3" t="str">
        <f>'Prijavni obrazac'!H6</f>
        <v>Zakonski zastupnik ili druga ovlaštena osoba</v>
      </c>
      <c r="N1" s="3" t="str">
        <f>'Prijavni obrazac'!H7</f>
        <v>Kontakt osoba</v>
      </c>
      <c r="O1" s="3" t="str">
        <f>'Prijavni obrazac'!H8</f>
        <v>Broj telefona/mobitela Kontakt osobe</v>
      </c>
      <c r="P1" s="3" t="str">
        <f>'Prijavni obrazac'!H9</f>
        <v>E-mail adresa Kontakt osobe</v>
      </c>
      <c r="Q1" s="3" t="str">
        <f>'Prijavni obrazac'!H10</f>
        <v>Naziv banke</v>
      </c>
      <c r="R1" s="3" t="str">
        <f>'Prijavni obrazac'!H11</f>
        <v>IBAN broj računa pravne osobe</v>
      </c>
      <c r="S1" s="190" t="str">
        <f>'Prijavni obrazac'!B13</f>
        <v>Kategorija vozila</v>
      </c>
      <c r="T1" s="190" t="str">
        <f>'Prijavni obrazac'!C13</f>
        <v>Vrsta pogona (Električni/Plug-in hibridni/SPP/UPP)</v>
      </c>
      <c r="U1" s="190" t="s">
        <v>246</v>
      </c>
      <c r="V1" s="190" t="str">
        <f>'Prijavni obrazac'!D13</f>
        <v>Proizvođač vozila</v>
      </c>
      <c r="W1" s="190" t="str">
        <f>'Prijavni obrazac'!E13</f>
        <v>Model vozila</v>
      </c>
      <c r="X1" s="190" t="str">
        <f>'Prijavni obrazac'!F13</f>
        <v>Snaga vozila [kW]</v>
      </c>
      <c r="Y1" s="190" t="str">
        <f>'Prijavni obrazac'!G13</f>
        <v>Emisija CO2 [g/km]</v>
      </c>
      <c r="Z1" s="190" t="str">
        <f>'Prijavni obrazac'!I13</f>
        <v>Vrijednost investicije  - pojedinačno vozilo [kn] (bez PDV-a)</v>
      </c>
      <c r="AA1" s="190" t="str">
        <f>'Prijavni obrazac'!J13</f>
        <v>Vrijednost investicije  - pojedinačno vozilo [kn] (s PDV-om)</v>
      </c>
      <c r="AB1" s="190" t="str">
        <f>'Prijavni obrazac'!K13</f>
        <v>Broj vozila [kom]</v>
      </c>
      <c r="AC1" s="190" t="str">
        <f>'Prijavni obrazac'!L13</f>
        <v>Vrijednost investicije  - ukupno [kn] (bez PDV-a)</v>
      </c>
      <c r="AD1" s="190" t="str">
        <f>'Prijavni obrazac'!M13</f>
        <v>Vrijednost investicije  - ukupno [kn] (s PDV-om)</v>
      </c>
      <c r="AE1" s="162" t="str">
        <f>'Prijavni obrazac'!A25</f>
        <v>Sveukupna vrijednost investicije [kn]
 bez PDV-a</v>
      </c>
      <c r="AF1" s="162" t="str">
        <f>'Prijavni obrazac'!F25</f>
        <v>Sveukupna vrijednost investicije [kn]
 s PDV-om</v>
      </c>
      <c r="AG1" s="163" t="s">
        <v>275</v>
      </c>
      <c r="AH1" s="163" t="s">
        <v>254</v>
      </c>
      <c r="AI1" s="163" t="s">
        <v>255</v>
      </c>
      <c r="AJ1" s="163" t="s">
        <v>256</v>
      </c>
      <c r="AK1" s="163" t="s">
        <v>257</v>
      </c>
      <c r="AL1" s="163" t="s">
        <v>270</v>
      </c>
      <c r="AM1" s="163" t="s">
        <v>271</v>
      </c>
      <c r="AN1" s="163" t="s">
        <v>329</v>
      </c>
      <c r="AO1" s="202" t="s">
        <v>276</v>
      </c>
      <c r="AP1" s="202" t="s">
        <v>266</v>
      </c>
      <c r="AQ1" s="202" t="s">
        <v>258</v>
      </c>
      <c r="AR1" s="202" t="s">
        <v>259</v>
      </c>
      <c r="AS1" s="202" t="s">
        <v>315</v>
      </c>
      <c r="AT1" s="246" t="s">
        <v>334</v>
      </c>
      <c r="AU1" s="246" t="s">
        <v>335</v>
      </c>
      <c r="AV1" s="246" t="s">
        <v>336</v>
      </c>
      <c r="AW1" s="246" t="s">
        <v>342</v>
      </c>
      <c r="AX1" s="164" t="s">
        <v>274</v>
      </c>
      <c r="AY1" s="164" t="s">
        <v>277</v>
      </c>
      <c r="AZ1" s="164" t="s">
        <v>261</v>
      </c>
      <c r="BA1" s="164" t="s">
        <v>260</v>
      </c>
      <c r="BB1" s="164" t="s">
        <v>262</v>
      </c>
      <c r="BC1" s="164" t="s">
        <v>263</v>
      </c>
      <c r="BD1" s="164" t="s">
        <v>272</v>
      </c>
      <c r="BE1" s="164" t="s">
        <v>273</v>
      </c>
      <c r="BF1" s="164" t="s">
        <v>330</v>
      </c>
      <c r="BG1" s="202" t="s">
        <v>278</v>
      </c>
      <c r="BH1" s="202" t="s">
        <v>267</v>
      </c>
      <c r="BI1" s="202" t="s">
        <v>264</v>
      </c>
      <c r="BJ1" s="202" t="s">
        <v>265</v>
      </c>
      <c r="BK1" s="7" t="s">
        <v>217</v>
      </c>
      <c r="BL1" s="7" t="s">
        <v>218</v>
      </c>
      <c r="BM1" s="7" t="s">
        <v>219</v>
      </c>
      <c r="BN1" s="7" t="s">
        <v>220</v>
      </c>
      <c r="BO1" s="7" t="s">
        <v>105</v>
      </c>
      <c r="BP1" s="7" t="s">
        <v>106</v>
      </c>
      <c r="BQ1" s="7" t="s">
        <v>107</v>
      </c>
      <c r="BR1" s="7" t="s">
        <v>112</v>
      </c>
      <c r="BS1" s="7" t="s">
        <v>118</v>
      </c>
      <c r="BT1" s="7" t="s">
        <v>117</v>
      </c>
      <c r="BU1" s="151" t="s">
        <v>197</v>
      </c>
      <c r="BV1" s="151" t="s">
        <v>193</v>
      </c>
      <c r="BW1" s="9" t="s">
        <v>116</v>
      </c>
      <c r="BX1" s="9" t="s">
        <v>189</v>
      </c>
      <c r="BY1" s="9" t="s">
        <v>113</v>
      </c>
      <c r="BZ1" s="8" t="s">
        <v>293</v>
      </c>
      <c r="CA1" s="3" t="s">
        <v>268</v>
      </c>
      <c r="CB1" s="3" t="s">
        <v>301</v>
      </c>
      <c r="CC1" s="238" t="s">
        <v>302</v>
      </c>
      <c r="CD1" s="238" t="s">
        <v>303</v>
      </c>
      <c r="CE1" s="238" t="s">
        <v>304</v>
      </c>
      <c r="CF1" s="238" t="s">
        <v>305</v>
      </c>
      <c r="CG1" s="238" t="s">
        <v>306</v>
      </c>
      <c r="CH1" s="238" t="s">
        <v>307</v>
      </c>
      <c r="CI1" s="238" t="s">
        <v>308</v>
      </c>
    </row>
    <row r="2" spans="1:87" x14ac:dyDescent="0.25">
      <c r="A2" s="11"/>
      <c r="B2" s="3">
        <f>'Prijavni obrazac'!D6</f>
        <v>0</v>
      </c>
      <c r="C2" s="12"/>
      <c r="D2" s="156"/>
      <c r="E2" s="12"/>
      <c r="F2" s="156"/>
      <c r="G2" s="13"/>
      <c r="H2" s="200">
        <f>'Prijavni obrazac'!D7</f>
        <v>0</v>
      </c>
      <c r="I2" s="3">
        <f>'Prijavni obrazac'!D8</f>
        <v>0</v>
      </c>
      <c r="J2" s="3">
        <f>'Prijavni obrazac'!D9</f>
        <v>0</v>
      </c>
      <c r="K2" s="3">
        <f>'Prijavni obrazac'!D10</f>
        <v>0</v>
      </c>
      <c r="L2" s="3">
        <f>'Prijavni obrazac'!D11</f>
        <v>0</v>
      </c>
      <c r="M2" s="3">
        <f>'Prijavni obrazac'!J6</f>
        <v>0</v>
      </c>
      <c r="N2" s="3">
        <f>'Prijavni obrazac'!J7</f>
        <v>0</v>
      </c>
      <c r="O2" s="3">
        <f>'Prijavni obrazac'!J8</f>
        <v>0</v>
      </c>
      <c r="P2" s="3">
        <f>'Prijavni obrazac'!J9</f>
        <v>0</v>
      </c>
      <c r="Q2" s="3">
        <f>'Prijavni obrazac'!J10</f>
        <v>0</v>
      </c>
      <c r="R2" s="3">
        <f>'Prijavni obrazac'!J11</f>
        <v>0</v>
      </c>
      <c r="S2" s="3">
        <f>'Prijavni obrazac'!B14</f>
        <v>0</v>
      </c>
      <c r="T2" s="3">
        <f>'Prijavni obrazac'!C14</f>
        <v>0</v>
      </c>
      <c r="U2" s="3"/>
      <c r="V2" s="3">
        <f>'Prijavni obrazac'!D14</f>
        <v>0</v>
      </c>
      <c r="W2" s="3">
        <f>'Prijavni obrazac'!E14</f>
        <v>0</v>
      </c>
      <c r="X2" s="3">
        <f>'Prijavni obrazac'!F14</f>
        <v>0</v>
      </c>
      <c r="Y2" s="3">
        <f>'Prijavni obrazac'!G14</f>
        <v>0</v>
      </c>
      <c r="Z2" s="197">
        <f>'Prijavni obrazac'!I14</f>
        <v>0</v>
      </c>
      <c r="AA2" s="197">
        <f>'Prijavni obrazac'!J14</f>
        <v>0</v>
      </c>
      <c r="AB2" s="3">
        <f>'Prijavni obrazac'!K14</f>
        <v>0</v>
      </c>
      <c r="AC2" s="197">
        <f>'Prijavni obrazac'!L14</f>
        <v>0</v>
      </c>
      <c r="AD2" s="197">
        <f>'Prijavni obrazac'!M14</f>
        <v>0</v>
      </c>
      <c r="AE2" s="197">
        <f>'Prijavni obrazac'!D25</f>
        <v>0</v>
      </c>
      <c r="AF2" s="197">
        <f>'Prijavni obrazac'!H25</f>
        <v>0</v>
      </c>
      <c r="AG2" s="165">
        <f>AA2</f>
        <v>0</v>
      </c>
      <c r="AH2" s="161"/>
      <c r="AI2" s="166"/>
      <c r="AJ2" s="167" t="e">
        <f>AI2/AH2</f>
        <v>#DIV/0!</v>
      </c>
      <c r="AK2" s="205">
        <f>AB2*AG2</f>
        <v>0</v>
      </c>
      <c r="AL2" s="205">
        <f>AH2*AB2</f>
        <v>0</v>
      </c>
      <c r="AM2" s="205">
        <f>AI2*AB2</f>
        <v>0</v>
      </c>
      <c r="AN2" s="243"/>
      <c r="AO2" s="205">
        <f>SUM(AK2:AK11)</f>
        <v>0</v>
      </c>
      <c r="AP2" s="205">
        <f>SUM(AL2:AL11)</f>
        <v>0</v>
      </c>
      <c r="AQ2" s="205">
        <f>SUM(AM2:AM11)</f>
        <v>0</v>
      </c>
      <c r="AR2" s="167" t="e">
        <f>AQ2/AP2</f>
        <v>#DIV/0!</v>
      </c>
      <c r="AS2" s="203">
        <f>'Odluka i Ugovor'!E19</f>
        <v>0</v>
      </c>
      <c r="AT2" s="697">
        <f>'Odluka i Ugovor'!E20</f>
        <v>31</v>
      </c>
      <c r="AU2" s="247">
        <f>'Odluka i Ugovor'!E21</f>
        <v>0</v>
      </c>
      <c r="AV2" s="247" t="str">
        <f>'Odluka i Ugovor'!E18</f>
        <v xml:space="preserve">030400 Poticanje energetske učinkovitosti u prometu (K2022) </v>
      </c>
      <c r="AW2" s="699">
        <f>'Odluka i Ugovor'!E22</f>
        <v>0</v>
      </c>
      <c r="AX2" s="203"/>
      <c r="AY2" s="158"/>
      <c r="AZ2" s="158"/>
      <c r="BA2" s="159"/>
      <c r="BB2" s="207" t="e">
        <f>BA2/AZ2</f>
        <v>#DIV/0!</v>
      </c>
      <c r="BC2" s="159">
        <f>AY2*AX2</f>
        <v>0</v>
      </c>
      <c r="BD2" s="159">
        <f>AX2*AZ2</f>
        <v>0</v>
      </c>
      <c r="BE2" s="159">
        <f>AX2*BA2</f>
        <v>0</v>
      </c>
      <c r="BF2" s="244"/>
      <c r="BG2" s="159">
        <f>SUM(BC2:BC11)</f>
        <v>0</v>
      </c>
      <c r="BH2" s="159">
        <f>SUM(BD2:BD11)</f>
        <v>0</v>
      </c>
      <c r="BI2" s="159">
        <f>SUM(BE2:BE11)</f>
        <v>0</v>
      </c>
      <c r="BJ2" s="154" t="e">
        <f>BI2/BH2</f>
        <v>#DIV/0!</v>
      </c>
      <c r="BK2" s="160"/>
      <c r="BL2" s="160"/>
      <c r="BM2" s="160"/>
      <c r="BN2" s="160"/>
      <c r="BO2" s="11"/>
      <c r="BP2" s="11"/>
      <c r="BQ2" s="14"/>
      <c r="BR2" s="14"/>
      <c r="BS2" s="153"/>
      <c r="BT2" s="153"/>
      <c r="BU2" s="153"/>
      <c r="BV2" s="153"/>
      <c r="BW2" s="153"/>
      <c r="BX2" s="153"/>
      <c r="BY2" s="14"/>
      <c r="BZ2" s="14"/>
    </row>
    <row r="3" spans="1:87" x14ac:dyDescent="0.25">
      <c r="B3">
        <f t="shared" ref="B3:B11" si="0">B2</f>
        <v>0</v>
      </c>
      <c r="H3" s="201">
        <f t="shared" ref="H3:P3" si="1">H2</f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>Q2</f>
        <v>0</v>
      </c>
      <c r="R3">
        <f>R2</f>
        <v>0</v>
      </c>
      <c r="S3" s="3">
        <f>'Prijavni obrazac'!B15</f>
        <v>0</v>
      </c>
      <c r="T3" s="3">
        <f>'Prijavni obrazac'!C15</f>
        <v>0</v>
      </c>
      <c r="U3" s="3"/>
      <c r="V3" s="3">
        <f>'Prijavni obrazac'!D15</f>
        <v>0</v>
      </c>
      <c r="W3" s="3">
        <f>'Prijavni obrazac'!E15</f>
        <v>0</v>
      </c>
      <c r="X3" s="3">
        <f>'Prijavni obrazac'!F15</f>
        <v>0</v>
      </c>
      <c r="Y3" s="3">
        <f>'Prijavni obrazac'!G15</f>
        <v>0</v>
      </c>
      <c r="Z3" s="197">
        <f>'Prijavni obrazac'!I15</f>
        <v>0</v>
      </c>
      <c r="AA3" s="197">
        <f>'Prijavni obrazac'!J15</f>
        <v>0</v>
      </c>
      <c r="AB3" s="3">
        <f>'Prijavni obrazac'!K15</f>
        <v>0</v>
      </c>
      <c r="AC3" s="197">
        <f>'Prijavni obrazac'!L15</f>
        <v>0</v>
      </c>
      <c r="AD3" s="197">
        <f>'Prijavni obrazac'!M15</f>
        <v>0</v>
      </c>
      <c r="AE3" s="197"/>
      <c r="AF3" s="197"/>
      <c r="AG3" s="165">
        <f t="shared" ref="AG3:AG11" si="2">AA3</f>
        <v>0</v>
      </c>
      <c r="AH3" s="161"/>
      <c r="AI3" s="166"/>
      <c r="AJ3" s="167" t="e">
        <f>AI3/AH3</f>
        <v>#DIV/0!</v>
      </c>
      <c r="AK3" s="205">
        <f>AB3*AG3</f>
        <v>0</v>
      </c>
      <c r="AL3" s="205">
        <f>AH3*AB3</f>
        <v>0</v>
      </c>
      <c r="AM3" s="205">
        <f>AI3*AB3</f>
        <v>0</v>
      </c>
      <c r="AN3" s="243"/>
      <c r="AO3" s="205"/>
      <c r="AP3" s="205"/>
      <c r="AQ3" s="205"/>
      <c r="AR3" s="167"/>
      <c r="AT3" s="698"/>
      <c r="AU3" s="243"/>
      <c r="AV3" s="243"/>
      <c r="AW3" s="699"/>
      <c r="AX3" s="204"/>
      <c r="AY3" s="158"/>
      <c r="AZ3" s="158"/>
      <c r="BA3" s="159"/>
      <c r="BB3" s="207" t="e">
        <f>BA3/AZ3</f>
        <v>#DIV/0!</v>
      </c>
      <c r="BC3" s="159">
        <f>AY3*AX3</f>
        <v>0</v>
      </c>
      <c r="BD3" s="159">
        <f>AX3*AZ3</f>
        <v>0</v>
      </c>
      <c r="BE3" s="159">
        <f>AX3*BA3</f>
        <v>0</v>
      </c>
      <c r="BF3" s="244"/>
      <c r="BG3" s="159"/>
      <c r="BH3" s="159"/>
      <c r="BI3" s="159"/>
      <c r="BJ3" s="154"/>
      <c r="BQ3" s="208"/>
      <c r="BR3" s="208"/>
    </row>
    <row r="4" spans="1:87" x14ac:dyDescent="0.25">
      <c r="B4">
        <f t="shared" si="0"/>
        <v>0</v>
      </c>
      <c r="H4" s="201">
        <f t="shared" ref="H4:H11" si="3">H3</f>
        <v>0</v>
      </c>
      <c r="I4">
        <f t="shared" ref="I4:I11" si="4">I3</f>
        <v>0</v>
      </c>
      <c r="J4">
        <f t="shared" ref="J4:J11" si="5">J3</f>
        <v>0</v>
      </c>
      <c r="K4">
        <f t="shared" ref="K4:K11" si="6">K3</f>
        <v>0</v>
      </c>
      <c r="L4">
        <f t="shared" ref="L4:L11" si="7">L3</f>
        <v>0</v>
      </c>
      <c r="M4">
        <f t="shared" ref="M4:M11" si="8">M3</f>
        <v>0</v>
      </c>
      <c r="N4">
        <f t="shared" ref="N4:N11" si="9">N3</f>
        <v>0</v>
      </c>
      <c r="O4">
        <f t="shared" ref="O4:O11" si="10">O3</f>
        <v>0</v>
      </c>
      <c r="P4">
        <f t="shared" ref="P4:P11" si="11">P3</f>
        <v>0</v>
      </c>
      <c r="Q4">
        <f t="shared" ref="Q4:Q11" si="12">Q3</f>
        <v>0</v>
      </c>
      <c r="R4">
        <f t="shared" ref="R4:R11" si="13">R3</f>
        <v>0</v>
      </c>
      <c r="S4" s="3">
        <f>'Prijavni obrazac'!B16</f>
        <v>0</v>
      </c>
      <c r="T4" s="3">
        <f>'Prijavni obrazac'!C16</f>
        <v>0</v>
      </c>
      <c r="U4" s="3"/>
      <c r="V4" s="3">
        <f>'Prijavni obrazac'!D16</f>
        <v>0</v>
      </c>
      <c r="W4" s="3">
        <f>'Prijavni obrazac'!E16</f>
        <v>0</v>
      </c>
      <c r="X4" s="3">
        <f>'Prijavni obrazac'!F16</f>
        <v>0</v>
      </c>
      <c r="Y4" s="3">
        <f>'Prijavni obrazac'!G16</f>
        <v>0</v>
      </c>
      <c r="Z4" s="197">
        <f>'Prijavni obrazac'!I16</f>
        <v>0</v>
      </c>
      <c r="AA4" s="197">
        <f>'Prijavni obrazac'!J16</f>
        <v>0</v>
      </c>
      <c r="AB4" s="3">
        <f>'Prijavni obrazac'!K16</f>
        <v>0</v>
      </c>
      <c r="AC4" s="197">
        <f>'Prijavni obrazac'!L16</f>
        <v>0</v>
      </c>
      <c r="AD4" s="197">
        <f>'Prijavni obrazac'!M16</f>
        <v>0</v>
      </c>
      <c r="AE4" s="197"/>
      <c r="AF4" s="197"/>
      <c r="AG4" s="165">
        <f t="shared" si="2"/>
        <v>0</v>
      </c>
      <c r="AH4" s="161"/>
      <c r="AI4" s="166"/>
      <c r="AJ4" s="167" t="e">
        <f t="shared" ref="AJ4:AJ11" si="14">AI4/AH4</f>
        <v>#DIV/0!</v>
      </c>
      <c r="AK4" s="205">
        <f t="shared" ref="AK4:AK11" si="15">AB4*AG4</f>
        <v>0</v>
      </c>
      <c r="AL4" s="205">
        <f t="shared" ref="AL4:AL11" si="16">AH4*AB4</f>
        <v>0</v>
      </c>
      <c r="AM4" s="205">
        <f t="shared" ref="AM4:AM11" si="17">AI4*AB4</f>
        <v>0</v>
      </c>
      <c r="AN4" s="243"/>
      <c r="AO4" s="205"/>
      <c r="AP4" s="205"/>
      <c r="AQ4" s="205"/>
      <c r="AR4" s="167"/>
      <c r="AT4" s="698"/>
      <c r="AU4" s="243"/>
      <c r="AV4" s="243"/>
      <c r="AW4" s="699"/>
      <c r="AX4" s="204"/>
      <c r="AY4" s="158"/>
      <c r="AZ4" s="158"/>
      <c r="BA4" s="159"/>
      <c r="BB4" s="207" t="e">
        <f t="shared" ref="BB4:BB11" si="18">BA4/AZ4</f>
        <v>#DIV/0!</v>
      </c>
      <c r="BC4" s="159">
        <f t="shared" ref="BC4:BC11" si="19">AY4*AX4</f>
        <v>0</v>
      </c>
      <c r="BD4" s="159">
        <f t="shared" ref="BD4:BD11" si="20">AX4*AZ4</f>
        <v>0</v>
      </c>
      <c r="BE4" s="159">
        <f t="shared" ref="BE4:BE11" si="21">AX4*BA4</f>
        <v>0</v>
      </c>
      <c r="BF4" s="244"/>
      <c r="BG4" s="159"/>
      <c r="BH4" s="159"/>
      <c r="BI4" s="159"/>
      <c r="BJ4" s="154"/>
    </row>
    <row r="5" spans="1:87" x14ac:dyDescent="0.25">
      <c r="B5">
        <f t="shared" si="0"/>
        <v>0</v>
      </c>
      <c r="H5" s="201">
        <f t="shared" si="3"/>
        <v>0</v>
      </c>
      <c r="I5">
        <f t="shared" si="4"/>
        <v>0</v>
      </c>
      <c r="J5">
        <f t="shared" si="5"/>
        <v>0</v>
      </c>
      <c r="K5">
        <f t="shared" si="6"/>
        <v>0</v>
      </c>
      <c r="L5">
        <f t="shared" si="7"/>
        <v>0</v>
      </c>
      <c r="M5">
        <f t="shared" si="8"/>
        <v>0</v>
      </c>
      <c r="N5">
        <f t="shared" si="9"/>
        <v>0</v>
      </c>
      <c r="O5">
        <f t="shared" si="10"/>
        <v>0</v>
      </c>
      <c r="P5">
        <f t="shared" si="11"/>
        <v>0</v>
      </c>
      <c r="Q5">
        <f t="shared" si="12"/>
        <v>0</v>
      </c>
      <c r="R5">
        <f t="shared" si="13"/>
        <v>0</v>
      </c>
      <c r="S5" s="3">
        <f>'Prijavni obrazac'!B17</f>
        <v>0</v>
      </c>
      <c r="T5" s="3">
        <f>'Prijavni obrazac'!C17</f>
        <v>0</v>
      </c>
      <c r="U5" s="3"/>
      <c r="V5" s="3">
        <f>'Prijavni obrazac'!D17</f>
        <v>0</v>
      </c>
      <c r="W5" s="3">
        <f>'Prijavni obrazac'!E17</f>
        <v>0</v>
      </c>
      <c r="X5" s="3">
        <f>'Prijavni obrazac'!F17</f>
        <v>0</v>
      </c>
      <c r="Y5" s="3">
        <f>'Prijavni obrazac'!G17</f>
        <v>0</v>
      </c>
      <c r="Z5" s="197">
        <f>'Prijavni obrazac'!I17</f>
        <v>0</v>
      </c>
      <c r="AA5" s="197">
        <f>'Prijavni obrazac'!J17</f>
        <v>0</v>
      </c>
      <c r="AB5" s="3">
        <f>'Prijavni obrazac'!K17</f>
        <v>0</v>
      </c>
      <c r="AC5" s="197">
        <f>'Prijavni obrazac'!L17</f>
        <v>0</v>
      </c>
      <c r="AD5" s="197">
        <f>'Prijavni obrazac'!M17</f>
        <v>0</v>
      </c>
      <c r="AE5" s="197"/>
      <c r="AF5" s="197"/>
      <c r="AG5" s="165">
        <f t="shared" si="2"/>
        <v>0</v>
      </c>
      <c r="AH5" s="161"/>
      <c r="AI5" s="166"/>
      <c r="AJ5" s="167" t="e">
        <f t="shared" si="14"/>
        <v>#DIV/0!</v>
      </c>
      <c r="AK5" s="205">
        <f t="shared" si="15"/>
        <v>0</v>
      </c>
      <c r="AL5" s="205">
        <f t="shared" si="16"/>
        <v>0</v>
      </c>
      <c r="AM5" s="205">
        <f t="shared" si="17"/>
        <v>0</v>
      </c>
      <c r="AN5" s="243"/>
      <c r="AO5" s="205"/>
      <c r="AP5" s="205"/>
      <c r="AQ5" s="205"/>
      <c r="AR5" s="167"/>
      <c r="AT5" s="698"/>
      <c r="AU5" s="243"/>
      <c r="AV5" s="243"/>
      <c r="AW5" s="699"/>
      <c r="AX5" s="204"/>
      <c r="AY5" s="158"/>
      <c r="AZ5" s="158"/>
      <c r="BA5" s="159"/>
      <c r="BB5" s="207" t="e">
        <f t="shared" si="18"/>
        <v>#DIV/0!</v>
      </c>
      <c r="BC5" s="159">
        <f t="shared" si="19"/>
        <v>0</v>
      </c>
      <c r="BD5" s="159">
        <f t="shared" si="20"/>
        <v>0</v>
      </c>
      <c r="BE5" s="159">
        <f t="shared" si="21"/>
        <v>0</v>
      </c>
      <c r="BF5" s="244"/>
      <c r="BG5" s="159"/>
      <c r="BH5" s="159"/>
      <c r="BI5" s="159"/>
      <c r="BJ5" s="154"/>
    </row>
    <row r="6" spans="1:87" x14ac:dyDescent="0.25">
      <c r="B6">
        <f t="shared" si="0"/>
        <v>0</v>
      </c>
      <c r="H6" s="201">
        <f t="shared" si="3"/>
        <v>0</v>
      </c>
      <c r="I6">
        <f t="shared" si="4"/>
        <v>0</v>
      </c>
      <c r="J6">
        <f t="shared" si="5"/>
        <v>0</v>
      </c>
      <c r="K6">
        <f t="shared" si="6"/>
        <v>0</v>
      </c>
      <c r="L6">
        <f t="shared" si="7"/>
        <v>0</v>
      </c>
      <c r="M6">
        <f t="shared" si="8"/>
        <v>0</v>
      </c>
      <c r="N6">
        <f t="shared" si="9"/>
        <v>0</v>
      </c>
      <c r="O6">
        <f t="shared" si="10"/>
        <v>0</v>
      </c>
      <c r="P6">
        <f t="shared" si="11"/>
        <v>0</v>
      </c>
      <c r="Q6">
        <f t="shared" si="12"/>
        <v>0</v>
      </c>
      <c r="R6">
        <f t="shared" si="13"/>
        <v>0</v>
      </c>
      <c r="S6" s="3">
        <f>'Prijavni obrazac'!B18</f>
        <v>0</v>
      </c>
      <c r="T6" s="3">
        <f>'Prijavni obrazac'!C18</f>
        <v>0</v>
      </c>
      <c r="U6" s="3"/>
      <c r="V6" s="3">
        <f>'Prijavni obrazac'!D18</f>
        <v>0</v>
      </c>
      <c r="W6" s="3">
        <f>'Prijavni obrazac'!E18</f>
        <v>0</v>
      </c>
      <c r="X6" s="3">
        <f>'Prijavni obrazac'!F18</f>
        <v>0</v>
      </c>
      <c r="Y6" s="3">
        <f>'Prijavni obrazac'!G18</f>
        <v>0</v>
      </c>
      <c r="Z6" s="197">
        <f>'Prijavni obrazac'!I18</f>
        <v>0</v>
      </c>
      <c r="AA6" s="197">
        <f>'Prijavni obrazac'!J18</f>
        <v>0</v>
      </c>
      <c r="AB6" s="3">
        <f>'Prijavni obrazac'!K18</f>
        <v>0</v>
      </c>
      <c r="AC6" s="197">
        <f>'Prijavni obrazac'!L18</f>
        <v>0</v>
      </c>
      <c r="AD6" s="197">
        <f>'Prijavni obrazac'!M18</f>
        <v>0</v>
      </c>
      <c r="AE6" s="197"/>
      <c r="AF6" s="197"/>
      <c r="AG6" s="165">
        <f t="shared" si="2"/>
        <v>0</v>
      </c>
      <c r="AH6" s="161"/>
      <c r="AI6" s="166"/>
      <c r="AJ6" s="167" t="e">
        <f t="shared" si="14"/>
        <v>#DIV/0!</v>
      </c>
      <c r="AK6" s="205">
        <f t="shared" si="15"/>
        <v>0</v>
      </c>
      <c r="AL6" s="205">
        <f t="shared" si="16"/>
        <v>0</v>
      </c>
      <c r="AM6" s="205">
        <f t="shared" si="17"/>
        <v>0</v>
      </c>
      <c r="AN6" s="243"/>
      <c r="AO6" s="205"/>
      <c r="AP6" s="205"/>
      <c r="AQ6" s="205"/>
      <c r="AR6" s="167"/>
      <c r="AT6" s="698"/>
      <c r="AU6" s="243"/>
      <c r="AV6" s="243"/>
      <c r="AW6" s="699"/>
      <c r="AX6" s="204"/>
      <c r="AY6" s="158"/>
      <c r="AZ6" s="158"/>
      <c r="BA6" s="159"/>
      <c r="BB6" s="207" t="e">
        <f t="shared" si="18"/>
        <v>#DIV/0!</v>
      </c>
      <c r="BC6" s="159">
        <f t="shared" si="19"/>
        <v>0</v>
      </c>
      <c r="BD6" s="159">
        <f t="shared" si="20"/>
        <v>0</v>
      </c>
      <c r="BE6" s="159">
        <f t="shared" si="21"/>
        <v>0</v>
      </c>
      <c r="BF6" s="244"/>
      <c r="BG6" s="159"/>
      <c r="BH6" s="159"/>
      <c r="BI6" s="159"/>
      <c r="BJ6" s="154"/>
    </row>
    <row r="7" spans="1:87" x14ac:dyDescent="0.25">
      <c r="B7">
        <f t="shared" si="0"/>
        <v>0</v>
      </c>
      <c r="H7" s="201">
        <f t="shared" si="3"/>
        <v>0</v>
      </c>
      <c r="I7">
        <f t="shared" si="4"/>
        <v>0</v>
      </c>
      <c r="J7">
        <f t="shared" si="5"/>
        <v>0</v>
      </c>
      <c r="K7">
        <f t="shared" si="6"/>
        <v>0</v>
      </c>
      <c r="L7">
        <f t="shared" si="7"/>
        <v>0</v>
      </c>
      <c r="M7">
        <f t="shared" si="8"/>
        <v>0</v>
      </c>
      <c r="N7">
        <f t="shared" si="9"/>
        <v>0</v>
      </c>
      <c r="O7">
        <f t="shared" si="10"/>
        <v>0</v>
      </c>
      <c r="P7">
        <f t="shared" si="11"/>
        <v>0</v>
      </c>
      <c r="Q7">
        <f t="shared" si="12"/>
        <v>0</v>
      </c>
      <c r="R7">
        <f t="shared" si="13"/>
        <v>0</v>
      </c>
      <c r="S7" s="3">
        <f>'Prijavni obrazac'!B19</f>
        <v>0</v>
      </c>
      <c r="T7" s="3">
        <f>'Prijavni obrazac'!C19</f>
        <v>0</v>
      </c>
      <c r="U7" s="3"/>
      <c r="V7" s="3">
        <f>'Prijavni obrazac'!D19</f>
        <v>0</v>
      </c>
      <c r="W7" s="3">
        <f>'Prijavni obrazac'!E19</f>
        <v>0</v>
      </c>
      <c r="X7" s="3">
        <f>'Prijavni obrazac'!F19</f>
        <v>0</v>
      </c>
      <c r="Y7" s="3">
        <f>'Prijavni obrazac'!G19</f>
        <v>0</v>
      </c>
      <c r="Z7" s="197">
        <f>'Prijavni obrazac'!I19</f>
        <v>0</v>
      </c>
      <c r="AA7" s="197">
        <f>'Prijavni obrazac'!J19</f>
        <v>0</v>
      </c>
      <c r="AB7" s="3">
        <f>'Prijavni obrazac'!K19</f>
        <v>0</v>
      </c>
      <c r="AC7" s="197">
        <f>'Prijavni obrazac'!L19</f>
        <v>0</v>
      </c>
      <c r="AD7" s="197">
        <f>'Prijavni obrazac'!M19</f>
        <v>0</v>
      </c>
      <c r="AE7" s="197"/>
      <c r="AF7" s="197"/>
      <c r="AG7" s="165">
        <f t="shared" si="2"/>
        <v>0</v>
      </c>
      <c r="AH7" s="161"/>
      <c r="AI7" s="166"/>
      <c r="AJ7" s="167" t="e">
        <f t="shared" si="14"/>
        <v>#DIV/0!</v>
      </c>
      <c r="AK7" s="205">
        <f t="shared" si="15"/>
        <v>0</v>
      </c>
      <c r="AL7" s="205">
        <f t="shared" si="16"/>
        <v>0</v>
      </c>
      <c r="AM7" s="205">
        <f t="shared" si="17"/>
        <v>0</v>
      </c>
      <c r="AN7" s="243"/>
      <c r="AO7" s="205"/>
      <c r="AP7" s="205"/>
      <c r="AQ7" s="205"/>
      <c r="AR7" s="167"/>
      <c r="AT7" s="698"/>
      <c r="AU7" s="243"/>
      <c r="AV7" s="243"/>
      <c r="AW7" s="699"/>
      <c r="AX7" s="204"/>
      <c r="AY7" s="158"/>
      <c r="AZ7" s="158"/>
      <c r="BA7" s="159"/>
      <c r="BB7" s="207" t="e">
        <f t="shared" si="18"/>
        <v>#DIV/0!</v>
      </c>
      <c r="BC7" s="159">
        <f t="shared" si="19"/>
        <v>0</v>
      </c>
      <c r="BD7" s="159">
        <f t="shared" si="20"/>
        <v>0</v>
      </c>
      <c r="BE7" s="159">
        <f t="shared" si="21"/>
        <v>0</v>
      </c>
      <c r="BF7" s="244"/>
      <c r="BG7" s="159"/>
      <c r="BH7" s="159"/>
      <c r="BI7" s="159"/>
      <c r="BJ7" s="154"/>
    </row>
    <row r="8" spans="1:87" x14ac:dyDescent="0.25">
      <c r="B8">
        <f t="shared" si="0"/>
        <v>0</v>
      </c>
      <c r="H8" s="201">
        <f t="shared" si="3"/>
        <v>0</v>
      </c>
      <c r="I8">
        <f t="shared" si="4"/>
        <v>0</v>
      </c>
      <c r="J8">
        <f t="shared" si="5"/>
        <v>0</v>
      </c>
      <c r="K8">
        <f t="shared" si="6"/>
        <v>0</v>
      </c>
      <c r="L8">
        <f t="shared" si="7"/>
        <v>0</v>
      </c>
      <c r="M8">
        <f t="shared" si="8"/>
        <v>0</v>
      </c>
      <c r="N8">
        <f t="shared" si="9"/>
        <v>0</v>
      </c>
      <c r="O8">
        <f t="shared" si="10"/>
        <v>0</v>
      </c>
      <c r="P8">
        <f t="shared" si="11"/>
        <v>0</v>
      </c>
      <c r="Q8">
        <f t="shared" si="12"/>
        <v>0</v>
      </c>
      <c r="R8">
        <f t="shared" si="13"/>
        <v>0</v>
      </c>
      <c r="S8" s="3">
        <f>'Prijavni obrazac'!B20</f>
        <v>0</v>
      </c>
      <c r="T8" s="3">
        <f>'Prijavni obrazac'!C20</f>
        <v>0</v>
      </c>
      <c r="U8" s="3"/>
      <c r="V8" s="3">
        <f>'Prijavni obrazac'!D20</f>
        <v>0</v>
      </c>
      <c r="W8" s="3">
        <f>'Prijavni obrazac'!E20</f>
        <v>0</v>
      </c>
      <c r="X8" s="3">
        <f>'Prijavni obrazac'!F20</f>
        <v>0</v>
      </c>
      <c r="Y8" s="3">
        <f>'Prijavni obrazac'!G20</f>
        <v>0</v>
      </c>
      <c r="Z8" s="197">
        <f>'Prijavni obrazac'!I20</f>
        <v>0</v>
      </c>
      <c r="AA8" s="197">
        <f>'Prijavni obrazac'!J20</f>
        <v>0</v>
      </c>
      <c r="AB8" s="3">
        <f>'Prijavni obrazac'!K20</f>
        <v>0</v>
      </c>
      <c r="AC8" s="197">
        <f>'Prijavni obrazac'!L20</f>
        <v>0</v>
      </c>
      <c r="AD8" s="197">
        <f>'Prijavni obrazac'!M20</f>
        <v>0</v>
      </c>
      <c r="AE8" s="197"/>
      <c r="AF8" s="197"/>
      <c r="AG8" s="165">
        <f t="shared" si="2"/>
        <v>0</v>
      </c>
      <c r="AH8" s="161"/>
      <c r="AI8" s="166"/>
      <c r="AJ8" s="167" t="e">
        <f t="shared" si="14"/>
        <v>#DIV/0!</v>
      </c>
      <c r="AK8" s="205">
        <f t="shared" si="15"/>
        <v>0</v>
      </c>
      <c r="AL8" s="205">
        <f t="shared" si="16"/>
        <v>0</v>
      </c>
      <c r="AM8" s="205">
        <f t="shared" si="17"/>
        <v>0</v>
      </c>
      <c r="AN8" s="243"/>
      <c r="AO8" s="205"/>
      <c r="AP8" s="205"/>
      <c r="AQ8" s="205"/>
      <c r="AR8" s="167"/>
      <c r="AT8" s="698"/>
      <c r="AW8" s="698"/>
      <c r="AX8" s="204"/>
      <c r="AY8" s="158"/>
      <c r="AZ8" s="158"/>
      <c r="BA8" s="159"/>
      <c r="BB8" s="207" t="e">
        <f t="shared" si="18"/>
        <v>#DIV/0!</v>
      </c>
      <c r="BC8" s="159">
        <f t="shared" si="19"/>
        <v>0</v>
      </c>
      <c r="BD8" s="159">
        <f t="shared" si="20"/>
        <v>0</v>
      </c>
      <c r="BE8" s="159">
        <f t="shared" si="21"/>
        <v>0</v>
      </c>
      <c r="BF8" s="244"/>
      <c r="BG8" s="159"/>
      <c r="BH8" s="159"/>
      <c r="BI8" s="159"/>
      <c r="BJ8" s="154"/>
    </row>
    <row r="9" spans="1:87" x14ac:dyDescent="0.25">
      <c r="B9">
        <f t="shared" si="0"/>
        <v>0</v>
      </c>
      <c r="H9" s="201">
        <f t="shared" si="3"/>
        <v>0</v>
      </c>
      <c r="I9">
        <f t="shared" si="4"/>
        <v>0</v>
      </c>
      <c r="J9">
        <f t="shared" si="5"/>
        <v>0</v>
      </c>
      <c r="K9">
        <f t="shared" si="6"/>
        <v>0</v>
      </c>
      <c r="L9">
        <f t="shared" si="7"/>
        <v>0</v>
      </c>
      <c r="M9">
        <f t="shared" si="8"/>
        <v>0</v>
      </c>
      <c r="N9">
        <f t="shared" si="9"/>
        <v>0</v>
      </c>
      <c r="O9">
        <f t="shared" si="10"/>
        <v>0</v>
      </c>
      <c r="P9">
        <f t="shared" si="11"/>
        <v>0</v>
      </c>
      <c r="Q9">
        <f t="shared" si="12"/>
        <v>0</v>
      </c>
      <c r="R9">
        <f t="shared" si="13"/>
        <v>0</v>
      </c>
      <c r="S9" s="3">
        <f>'Prijavni obrazac'!B21</f>
        <v>0</v>
      </c>
      <c r="T9" s="3">
        <f>'Prijavni obrazac'!C21</f>
        <v>0</v>
      </c>
      <c r="U9" s="3"/>
      <c r="V9" s="3">
        <f>'Prijavni obrazac'!D21</f>
        <v>0</v>
      </c>
      <c r="W9" s="3">
        <f>'Prijavni obrazac'!E21</f>
        <v>0</v>
      </c>
      <c r="X9" s="3">
        <f>'Prijavni obrazac'!F21</f>
        <v>0</v>
      </c>
      <c r="Y9" s="3">
        <f>'Prijavni obrazac'!G21</f>
        <v>0</v>
      </c>
      <c r="Z9" s="197">
        <f>'Prijavni obrazac'!I21</f>
        <v>0</v>
      </c>
      <c r="AA9" s="197">
        <f>'Prijavni obrazac'!J21</f>
        <v>0</v>
      </c>
      <c r="AB9" s="3">
        <f>'Prijavni obrazac'!K21</f>
        <v>0</v>
      </c>
      <c r="AC9" s="197">
        <f>'Prijavni obrazac'!L21</f>
        <v>0</v>
      </c>
      <c r="AD9" s="197">
        <f>'Prijavni obrazac'!M21</f>
        <v>0</v>
      </c>
      <c r="AE9" s="197"/>
      <c r="AF9" s="197"/>
      <c r="AG9" s="165">
        <f t="shared" si="2"/>
        <v>0</v>
      </c>
      <c r="AH9" s="161"/>
      <c r="AI9" s="166"/>
      <c r="AJ9" s="167" t="e">
        <f t="shared" si="14"/>
        <v>#DIV/0!</v>
      </c>
      <c r="AK9" s="205">
        <f t="shared" si="15"/>
        <v>0</v>
      </c>
      <c r="AL9" s="205">
        <f t="shared" si="16"/>
        <v>0</v>
      </c>
      <c r="AM9" s="205">
        <f t="shared" si="17"/>
        <v>0</v>
      </c>
      <c r="AN9" s="243"/>
      <c r="AO9" s="205"/>
      <c r="AP9" s="205"/>
      <c r="AQ9" s="205"/>
      <c r="AR9" s="167"/>
      <c r="AT9" s="698"/>
      <c r="AW9" s="698"/>
      <c r="AX9" s="204"/>
      <c r="AY9" s="158"/>
      <c r="AZ9" s="158"/>
      <c r="BA9" s="159"/>
      <c r="BB9" s="207" t="e">
        <f t="shared" si="18"/>
        <v>#DIV/0!</v>
      </c>
      <c r="BC9" s="159">
        <f t="shared" si="19"/>
        <v>0</v>
      </c>
      <c r="BD9" s="159">
        <f t="shared" si="20"/>
        <v>0</v>
      </c>
      <c r="BE9" s="159">
        <f t="shared" si="21"/>
        <v>0</v>
      </c>
      <c r="BF9" s="244"/>
      <c r="BG9" s="159"/>
      <c r="BH9" s="159"/>
      <c r="BI9" s="159"/>
      <c r="BJ9" s="154"/>
    </row>
    <row r="10" spans="1:87" x14ac:dyDescent="0.25">
      <c r="B10">
        <f t="shared" si="0"/>
        <v>0</v>
      </c>
      <c r="H10" s="201">
        <f t="shared" si="3"/>
        <v>0</v>
      </c>
      <c r="I10">
        <f t="shared" si="4"/>
        <v>0</v>
      </c>
      <c r="J10">
        <f t="shared" si="5"/>
        <v>0</v>
      </c>
      <c r="K10">
        <f t="shared" si="6"/>
        <v>0</v>
      </c>
      <c r="L10">
        <f t="shared" si="7"/>
        <v>0</v>
      </c>
      <c r="M10">
        <f t="shared" si="8"/>
        <v>0</v>
      </c>
      <c r="N10">
        <f t="shared" si="9"/>
        <v>0</v>
      </c>
      <c r="O10">
        <f t="shared" si="10"/>
        <v>0</v>
      </c>
      <c r="P10">
        <f t="shared" si="11"/>
        <v>0</v>
      </c>
      <c r="Q10">
        <f t="shared" si="12"/>
        <v>0</v>
      </c>
      <c r="R10">
        <f t="shared" si="13"/>
        <v>0</v>
      </c>
      <c r="S10" s="3">
        <f>'Prijavni obrazac'!B22</f>
        <v>0</v>
      </c>
      <c r="T10" s="3">
        <f>'Prijavni obrazac'!C22</f>
        <v>0</v>
      </c>
      <c r="U10" s="3"/>
      <c r="V10" s="3">
        <f>'Prijavni obrazac'!D22</f>
        <v>0</v>
      </c>
      <c r="W10" s="3">
        <f>'Prijavni obrazac'!E22</f>
        <v>0</v>
      </c>
      <c r="X10" s="3">
        <f>'Prijavni obrazac'!F22</f>
        <v>0</v>
      </c>
      <c r="Y10" s="3">
        <f>'Prijavni obrazac'!G22</f>
        <v>0</v>
      </c>
      <c r="Z10" s="197">
        <f>'Prijavni obrazac'!I22</f>
        <v>0</v>
      </c>
      <c r="AA10" s="197">
        <f>'Prijavni obrazac'!J22</f>
        <v>0</v>
      </c>
      <c r="AB10" s="3">
        <f>'Prijavni obrazac'!K22</f>
        <v>0</v>
      </c>
      <c r="AC10" s="197">
        <f>'Prijavni obrazac'!L22</f>
        <v>0</v>
      </c>
      <c r="AD10" s="197">
        <f>'Prijavni obrazac'!M22</f>
        <v>0</v>
      </c>
      <c r="AE10" s="197"/>
      <c r="AF10" s="197"/>
      <c r="AG10" s="165">
        <f t="shared" si="2"/>
        <v>0</v>
      </c>
      <c r="AH10" s="161"/>
      <c r="AI10" s="166"/>
      <c r="AJ10" s="167" t="e">
        <f t="shared" si="14"/>
        <v>#DIV/0!</v>
      </c>
      <c r="AK10" s="205">
        <f t="shared" si="15"/>
        <v>0</v>
      </c>
      <c r="AL10" s="205">
        <f t="shared" si="16"/>
        <v>0</v>
      </c>
      <c r="AM10" s="205">
        <f t="shared" si="17"/>
        <v>0</v>
      </c>
      <c r="AN10" s="243"/>
      <c r="AO10" s="205"/>
      <c r="AP10" s="205"/>
      <c r="AQ10" s="205"/>
      <c r="AR10" s="167"/>
      <c r="AT10" s="698"/>
      <c r="AW10" s="698"/>
      <c r="AX10" s="204"/>
      <c r="AY10" s="158"/>
      <c r="AZ10" s="158"/>
      <c r="BA10" s="159"/>
      <c r="BB10" s="207" t="e">
        <f t="shared" si="18"/>
        <v>#DIV/0!</v>
      </c>
      <c r="BC10" s="159">
        <f t="shared" si="19"/>
        <v>0</v>
      </c>
      <c r="BD10" s="159">
        <f t="shared" si="20"/>
        <v>0</v>
      </c>
      <c r="BE10" s="159">
        <f t="shared" si="21"/>
        <v>0</v>
      </c>
      <c r="BF10" s="244"/>
      <c r="BG10" s="159"/>
      <c r="BH10" s="159"/>
      <c r="BI10" s="159"/>
      <c r="BJ10" s="154"/>
    </row>
    <row r="11" spans="1:87" x14ac:dyDescent="0.25">
      <c r="B11">
        <f t="shared" si="0"/>
        <v>0</v>
      </c>
      <c r="H11" s="201">
        <f t="shared" si="3"/>
        <v>0</v>
      </c>
      <c r="I11">
        <f t="shared" si="4"/>
        <v>0</v>
      </c>
      <c r="J11">
        <f t="shared" si="5"/>
        <v>0</v>
      </c>
      <c r="K11">
        <f t="shared" si="6"/>
        <v>0</v>
      </c>
      <c r="L11">
        <f t="shared" si="7"/>
        <v>0</v>
      </c>
      <c r="M11">
        <f t="shared" si="8"/>
        <v>0</v>
      </c>
      <c r="N11">
        <f t="shared" si="9"/>
        <v>0</v>
      </c>
      <c r="O11">
        <f t="shared" si="10"/>
        <v>0</v>
      </c>
      <c r="P11">
        <f t="shared" si="11"/>
        <v>0</v>
      </c>
      <c r="Q11">
        <f t="shared" si="12"/>
        <v>0</v>
      </c>
      <c r="R11">
        <f t="shared" si="13"/>
        <v>0</v>
      </c>
      <c r="S11" s="3">
        <f>'Prijavni obrazac'!B23</f>
        <v>0</v>
      </c>
      <c r="T11" s="3">
        <f>'Prijavni obrazac'!C23</f>
        <v>0</v>
      </c>
      <c r="U11" s="3"/>
      <c r="V11" s="3">
        <f>'Prijavni obrazac'!D23</f>
        <v>0</v>
      </c>
      <c r="W11" s="3">
        <f>'Prijavni obrazac'!E23</f>
        <v>0</v>
      </c>
      <c r="X11" s="3">
        <f>'Prijavni obrazac'!F23</f>
        <v>0</v>
      </c>
      <c r="Y11" s="3">
        <f>'Prijavni obrazac'!G23</f>
        <v>0</v>
      </c>
      <c r="Z11" s="197">
        <f>'Prijavni obrazac'!I23</f>
        <v>0</v>
      </c>
      <c r="AA11" s="197">
        <f>'Prijavni obrazac'!J23</f>
        <v>0</v>
      </c>
      <c r="AB11" s="3">
        <f>'Prijavni obrazac'!K23</f>
        <v>0</v>
      </c>
      <c r="AC11" s="197">
        <f>'Prijavni obrazac'!L23</f>
        <v>0</v>
      </c>
      <c r="AD11" s="197">
        <f>'Prijavni obrazac'!M23</f>
        <v>0</v>
      </c>
      <c r="AE11" s="197"/>
      <c r="AF11" s="197"/>
      <c r="AG11" s="165">
        <f t="shared" si="2"/>
        <v>0</v>
      </c>
      <c r="AH11" s="161"/>
      <c r="AI11" s="166"/>
      <c r="AJ11" s="167" t="e">
        <f t="shared" si="14"/>
        <v>#DIV/0!</v>
      </c>
      <c r="AK11" s="205">
        <f t="shared" si="15"/>
        <v>0</v>
      </c>
      <c r="AL11" s="205">
        <f t="shared" si="16"/>
        <v>0</v>
      </c>
      <c r="AM11" s="205">
        <f t="shared" si="17"/>
        <v>0</v>
      </c>
      <c r="AN11" s="243"/>
      <c r="AO11" s="205"/>
      <c r="AP11" s="205"/>
      <c r="AQ11" s="205"/>
      <c r="AR11" s="167"/>
      <c r="AT11" s="698"/>
      <c r="AW11" s="698"/>
      <c r="AX11" s="204"/>
      <c r="AY11" s="158"/>
      <c r="AZ11" s="158"/>
      <c r="BA11" s="159"/>
      <c r="BB11" s="207" t="e">
        <f t="shared" si="18"/>
        <v>#DIV/0!</v>
      </c>
      <c r="BC11" s="159">
        <f t="shared" si="19"/>
        <v>0</v>
      </c>
      <c r="BD11" s="159">
        <f t="shared" si="20"/>
        <v>0</v>
      </c>
      <c r="BE11" s="159">
        <f t="shared" si="21"/>
        <v>0</v>
      </c>
      <c r="BF11" s="244"/>
      <c r="BG11" s="159"/>
      <c r="BH11" s="159"/>
      <c r="BI11" s="159"/>
      <c r="BJ11" s="154"/>
    </row>
    <row r="12" spans="1:87" x14ac:dyDescent="0.25">
      <c r="Z12" s="197"/>
      <c r="AA12" s="197"/>
      <c r="AG12" s="165"/>
      <c r="AH12" s="161"/>
      <c r="AI12" s="166"/>
      <c r="AJ12" s="167"/>
      <c r="AK12" s="205"/>
      <c r="AL12" s="205"/>
      <c r="AM12" s="205"/>
      <c r="AN12" s="205"/>
      <c r="AO12" s="206"/>
      <c r="AP12" s="206"/>
      <c r="AQ12" s="206"/>
      <c r="AX12" s="204"/>
      <c r="AY12" s="158"/>
      <c r="AZ12" s="158"/>
      <c r="BA12" s="159"/>
      <c r="BB12" s="207"/>
      <c r="BC12" s="159"/>
      <c r="BD12" s="159"/>
      <c r="BE12" s="159"/>
      <c r="BF12" s="159"/>
      <c r="BG12" s="159"/>
      <c r="BH12" s="159"/>
      <c r="BI12" s="159"/>
      <c r="BJ12" s="154"/>
    </row>
    <row r="13" spans="1:87" x14ac:dyDescent="0.25">
      <c r="AG13" s="165"/>
      <c r="AH13" s="161"/>
      <c r="AI13" s="166"/>
      <c r="AJ13" s="167"/>
      <c r="AK13" s="205"/>
      <c r="AL13" s="205"/>
      <c r="AM13" s="205"/>
      <c r="AN13" s="205"/>
      <c r="AO13" s="206"/>
      <c r="AP13" s="206"/>
      <c r="AQ13" s="206"/>
      <c r="AX13" s="204"/>
      <c r="AY13" s="158"/>
      <c r="AZ13" s="158"/>
      <c r="BA13" s="159"/>
      <c r="BB13" s="207"/>
      <c r="BC13" s="159"/>
      <c r="BD13" s="159"/>
      <c r="BE13" s="159"/>
      <c r="BF13" s="159"/>
      <c r="BG13" s="159"/>
      <c r="BH13" s="159"/>
      <c r="BI13" s="159"/>
      <c r="BJ13" s="154"/>
    </row>
    <row r="14" spans="1:87" x14ac:dyDescent="0.25">
      <c r="AG14" s="165"/>
      <c r="AH14" s="161"/>
      <c r="AI14" s="166"/>
      <c r="AJ14" s="167"/>
      <c r="AK14" s="205"/>
      <c r="AL14" s="205"/>
      <c r="AM14" s="205"/>
      <c r="AN14" s="205"/>
      <c r="AO14" s="206"/>
      <c r="AP14" s="206"/>
      <c r="AQ14" s="206"/>
      <c r="AX14" s="204"/>
      <c r="AY14" s="158"/>
      <c r="AZ14" s="158"/>
      <c r="BA14" s="159"/>
      <c r="BB14" s="207"/>
      <c r="BC14" s="159"/>
      <c r="BD14" s="159"/>
      <c r="BE14" s="159"/>
      <c r="BF14" s="159"/>
      <c r="BG14" s="159"/>
      <c r="BH14" s="159"/>
      <c r="BI14" s="159"/>
      <c r="BJ14" s="154"/>
    </row>
    <row r="15" spans="1:87" x14ac:dyDescent="0.25">
      <c r="AG15" s="165"/>
      <c r="AH15" s="161"/>
      <c r="AI15" s="166"/>
      <c r="AJ15" s="167"/>
      <c r="AK15" s="205"/>
      <c r="AL15" s="205"/>
      <c r="AM15" s="205"/>
      <c r="AN15" s="205"/>
      <c r="AO15" s="206"/>
      <c r="AP15" s="206"/>
      <c r="AQ15" s="206"/>
      <c r="AX15" s="204"/>
      <c r="AY15" s="158"/>
      <c r="AZ15" s="158"/>
      <c r="BA15" s="159"/>
      <c r="BB15" s="207"/>
      <c r="BC15" s="159"/>
      <c r="BD15" s="159"/>
      <c r="BE15" s="159"/>
      <c r="BF15" s="159"/>
      <c r="BG15" s="159"/>
      <c r="BH15" s="159"/>
      <c r="BI15" s="159"/>
      <c r="BJ15" s="154"/>
    </row>
    <row r="16" spans="1:87" x14ac:dyDescent="0.25">
      <c r="AG16" s="165"/>
      <c r="AH16" s="161"/>
      <c r="AI16" s="166"/>
      <c r="AJ16" s="167"/>
      <c r="AK16" s="205"/>
      <c r="AL16" s="205"/>
      <c r="AM16" s="205"/>
      <c r="AN16" s="205"/>
      <c r="AO16" s="206"/>
      <c r="AP16" s="206"/>
      <c r="AQ16" s="206"/>
      <c r="AX16" s="204"/>
      <c r="AY16" s="158"/>
      <c r="AZ16" s="158"/>
      <c r="BA16" s="159"/>
      <c r="BB16" s="207"/>
      <c r="BC16" s="159"/>
      <c r="BD16" s="159"/>
      <c r="BE16" s="159"/>
      <c r="BF16" s="159"/>
      <c r="BG16" s="159"/>
      <c r="BH16" s="159"/>
      <c r="BI16" s="159"/>
      <c r="BJ16" s="154"/>
    </row>
    <row r="17" spans="33:62" x14ac:dyDescent="0.25">
      <c r="AG17" s="165"/>
      <c r="AH17" s="161"/>
      <c r="AI17" s="166"/>
      <c r="AJ17" s="167"/>
      <c r="AK17" s="205"/>
      <c r="AL17" s="205"/>
      <c r="AM17" s="205"/>
      <c r="AN17" s="205"/>
      <c r="AO17" s="206"/>
      <c r="AP17" s="206"/>
      <c r="AQ17" s="206"/>
      <c r="AY17" s="158"/>
      <c r="AZ17" s="158"/>
      <c r="BA17" s="159"/>
      <c r="BB17" s="159"/>
      <c r="BC17" s="159"/>
      <c r="BD17" s="159"/>
      <c r="BE17" s="159"/>
      <c r="BF17" s="159"/>
      <c r="BG17" s="159"/>
      <c r="BH17" s="159"/>
      <c r="BI17" s="159"/>
      <c r="BJ17" s="154"/>
    </row>
    <row r="18" spans="33:62" x14ac:dyDescent="0.25">
      <c r="AG18" s="165"/>
      <c r="AH18" s="161"/>
      <c r="AI18" s="166"/>
      <c r="AJ18" s="167"/>
      <c r="AK18" s="205"/>
      <c r="AL18" s="205"/>
      <c r="AM18" s="205"/>
      <c r="AN18" s="205"/>
      <c r="AO18" s="206"/>
      <c r="AP18" s="206"/>
      <c r="AQ18" s="206"/>
      <c r="AY18" s="158"/>
      <c r="AZ18" s="158"/>
      <c r="BA18" s="159"/>
      <c r="BB18" s="159"/>
      <c r="BC18" s="159"/>
      <c r="BD18" s="159"/>
      <c r="BE18" s="159"/>
      <c r="BF18" s="159"/>
      <c r="BG18" s="159"/>
      <c r="BH18" s="159"/>
      <c r="BI18" s="159"/>
      <c r="BJ18" s="154"/>
    </row>
    <row r="19" spans="33:62" x14ac:dyDescent="0.25">
      <c r="AG19" s="165"/>
      <c r="AH19" s="161"/>
      <c r="AI19" s="166"/>
      <c r="AJ19" s="167"/>
      <c r="AK19" s="205"/>
      <c r="AL19" s="205"/>
      <c r="AM19" s="205"/>
      <c r="AN19" s="205"/>
      <c r="AO19" s="206"/>
      <c r="AP19" s="206"/>
      <c r="AQ19" s="206"/>
      <c r="AY19" s="158"/>
      <c r="AZ19" s="158"/>
      <c r="BA19" s="159"/>
      <c r="BB19" s="159"/>
      <c r="BC19" s="159"/>
      <c r="BD19" s="159"/>
      <c r="BE19" s="159"/>
      <c r="BF19" s="159"/>
      <c r="BG19" s="159"/>
      <c r="BH19" s="159"/>
      <c r="BI19" s="159"/>
      <c r="BJ19" s="154"/>
    </row>
    <row r="20" spans="33:62" x14ac:dyDescent="0.25">
      <c r="AG20" s="165"/>
      <c r="AH20" s="161"/>
      <c r="AI20" s="166"/>
      <c r="AJ20" s="167"/>
      <c r="AK20" s="205"/>
      <c r="AL20" s="205"/>
      <c r="AM20" s="205"/>
      <c r="AN20" s="205"/>
      <c r="AO20" s="206"/>
      <c r="AP20" s="206"/>
      <c r="AQ20" s="206"/>
      <c r="AY20" s="158"/>
      <c r="AZ20" s="158"/>
      <c r="BA20" s="159"/>
      <c r="BB20" s="159"/>
      <c r="BC20" s="159"/>
      <c r="BD20" s="159"/>
      <c r="BE20" s="159"/>
      <c r="BF20" s="159"/>
      <c r="BG20" s="159"/>
      <c r="BH20" s="159"/>
      <c r="BI20" s="159"/>
      <c r="BJ20" s="154"/>
    </row>
    <row r="21" spans="33:62" x14ac:dyDescent="0.25">
      <c r="AK21" s="206"/>
      <c r="AL21" s="206"/>
      <c r="AM21" s="206"/>
      <c r="AN21" s="206"/>
      <c r="AO21" s="206"/>
      <c r="AP21" s="206"/>
      <c r="AQ21" s="206"/>
    </row>
    <row r="22" spans="33:62" x14ac:dyDescent="0.25">
      <c r="AK22" s="206"/>
      <c r="AL22" s="206"/>
      <c r="AM22" s="206"/>
      <c r="AN22" s="206"/>
      <c r="AO22" s="206"/>
      <c r="AP22" s="206"/>
      <c r="AQ22" s="206"/>
    </row>
    <row r="23" spans="33:62" x14ac:dyDescent="0.25">
      <c r="AK23" s="206"/>
      <c r="AL23" s="206"/>
      <c r="AM23" s="206"/>
      <c r="AN23" s="206"/>
      <c r="AO23" s="206"/>
      <c r="AP23" s="206"/>
      <c r="AQ23" s="206"/>
    </row>
    <row r="24" spans="33:62" x14ac:dyDescent="0.25">
      <c r="AK24" s="204"/>
      <c r="AL24" s="204"/>
      <c r="AM24" s="204"/>
      <c r="AN24" s="204"/>
      <c r="AO24" s="204"/>
      <c r="AP24" s="204"/>
      <c r="AQ24" s="204"/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7"/>
  <sheetViews>
    <sheetView view="pageBreakPreview" topLeftCell="A4" zoomScaleNormal="120" zoomScaleSheetLayoutView="100" workbookViewId="0">
      <selection activeCell="R20" sqref="R20"/>
    </sheetView>
  </sheetViews>
  <sheetFormatPr defaultRowHeight="15.75" customHeight="1" x14ac:dyDescent="0.2"/>
  <cols>
    <col min="1" max="2" width="9.140625" style="15"/>
    <col min="3" max="3" width="6.7109375" style="15" customWidth="1"/>
    <col min="4" max="4" width="13.85546875" style="15" customWidth="1"/>
    <col min="5" max="5" width="10.42578125" style="15" customWidth="1"/>
    <col min="6" max="6" width="9.140625" style="15"/>
    <col min="7" max="7" width="8.42578125" style="15" customWidth="1"/>
    <col min="8" max="10" width="9.140625" style="15"/>
    <col min="11" max="11" width="9.85546875" style="15" customWidth="1"/>
    <col min="12" max="14" width="9.140625" style="15"/>
    <col min="15" max="15" width="14" style="15" bestFit="1" customWidth="1"/>
    <col min="16" max="16" width="9.140625" style="15"/>
    <col min="17" max="18" width="9.5703125" style="15" bestFit="1" customWidth="1"/>
    <col min="19" max="16384" width="9.140625" style="15"/>
  </cols>
  <sheetData>
    <row r="1" spans="1:12" ht="15.75" customHeight="1" x14ac:dyDescent="0.2">
      <c r="A1" s="490" t="s">
        <v>97</v>
      </c>
      <c r="B1" s="491"/>
      <c r="C1" s="491"/>
      <c r="D1" s="491"/>
      <c r="E1" s="491"/>
      <c r="F1" s="491"/>
      <c r="G1" s="491"/>
      <c r="H1" s="491"/>
      <c r="I1" s="491"/>
      <c r="J1" s="491"/>
      <c r="K1" s="492"/>
    </row>
    <row r="2" spans="1:12" ht="15.75" customHeight="1" x14ac:dyDescent="0.2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5"/>
    </row>
    <row r="3" spans="1:12" ht="15.75" customHeight="1" x14ac:dyDescent="0.2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5"/>
    </row>
    <row r="4" spans="1:12" ht="15.75" customHeight="1" x14ac:dyDescent="0.2">
      <c r="A4" s="493"/>
      <c r="B4" s="494"/>
      <c r="C4" s="494"/>
      <c r="D4" s="494"/>
      <c r="E4" s="494"/>
      <c r="F4" s="494"/>
      <c r="G4" s="494"/>
      <c r="H4" s="494"/>
      <c r="I4" s="494"/>
      <c r="J4" s="494"/>
      <c r="K4" s="495"/>
    </row>
    <row r="5" spans="1:12" ht="15.75" customHeight="1" thickBot="1" x14ac:dyDescent="0.25">
      <c r="A5" s="496"/>
      <c r="B5" s="497"/>
      <c r="C5" s="497"/>
      <c r="D5" s="497"/>
      <c r="E5" s="497"/>
      <c r="F5" s="497"/>
      <c r="G5" s="497"/>
      <c r="H5" s="497"/>
      <c r="I5" s="497"/>
      <c r="J5" s="497"/>
      <c r="K5" s="498"/>
    </row>
    <row r="6" spans="1:12" ht="9.75" customHeight="1" thickBo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</row>
    <row r="7" spans="1:12" s="19" customFormat="1" ht="15.75" customHeight="1" x14ac:dyDescent="0.2">
      <c r="A7" s="499" t="s">
        <v>98</v>
      </c>
      <c r="B7" s="500"/>
      <c r="C7" s="500"/>
      <c r="D7" s="500"/>
      <c r="E7" s="500"/>
      <c r="F7" s="500"/>
      <c r="G7" s="500"/>
      <c r="H7" s="500"/>
      <c r="I7" s="500"/>
      <c r="J7" s="500"/>
      <c r="K7" s="501"/>
    </row>
    <row r="8" spans="1:12" s="19" customFormat="1" ht="23.25" customHeight="1" thickBot="1" x14ac:dyDescent="0.25">
      <c r="A8" s="502"/>
      <c r="B8" s="503"/>
      <c r="C8" s="503"/>
      <c r="D8" s="503"/>
      <c r="E8" s="503"/>
      <c r="F8" s="503"/>
      <c r="G8" s="503"/>
      <c r="H8" s="503"/>
      <c r="I8" s="503"/>
      <c r="J8" s="503"/>
      <c r="K8" s="504"/>
    </row>
    <row r="9" spans="1:12" ht="1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2" ht="15.75" customHeight="1" thickBot="1" x14ac:dyDescent="0.25">
      <c r="A10" s="505" t="s">
        <v>96</v>
      </c>
      <c r="B10" s="506"/>
      <c r="C10" s="506"/>
      <c r="D10" s="506"/>
      <c r="E10" s="506"/>
      <c r="F10" s="506"/>
      <c r="G10" s="506"/>
      <c r="H10" s="506"/>
      <c r="I10" s="23"/>
      <c r="J10" s="23"/>
      <c r="K10" s="24"/>
    </row>
    <row r="11" spans="1:12" ht="15.75" customHeight="1" thickBot="1" x14ac:dyDescent="0.25">
      <c r="A11" s="507"/>
      <c r="B11" s="508"/>
      <c r="C11" s="508"/>
      <c r="D11" s="508"/>
      <c r="E11" s="508"/>
      <c r="F11" s="508"/>
      <c r="G11" s="508"/>
      <c r="H11" s="508"/>
      <c r="I11" s="511" t="s">
        <v>295</v>
      </c>
      <c r="J11" s="512"/>
      <c r="K11" s="25"/>
    </row>
    <row r="12" spans="1:12" ht="15.75" customHeight="1" thickBot="1" x14ac:dyDescent="0.25">
      <c r="A12" s="509"/>
      <c r="B12" s="510"/>
      <c r="C12" s="510"/>
      <c r="D12" s="510"/>
      <c r="E12" s="510"/>
      <c r="F12" s="510"/>
      <c r="G12" s="510"/>
      <c r="H12" s="510"/>
      <c r="I12" s="26"/>
      <c r="J12" s="26"/>
      <c r="K12" s="27"/>
    </row>
    <row r="13" spans="1:12" ht="15.75" customHeight="1" x14ac:dyDescent="0.2">
      <c r="A13" s="513"/>
      <c r="B13" s="514"/>
      <c r="C13" s="514"/>
      <c r="D13" s="514"/>
      <c r="E13" s="514"/>
      <c r="F13" s="514"/>
      <c r="G13" s="514"/>
      <c r="H13" s="514"/>
      <c r="I13" s="514"/>
      <c r="J13" s="514"/>
      <c r="K13" s="515"/>
    </row>
    <row r="14" spans="1:12" ht="21.75" customHeight="1" x14ac:dyDescent="0.2">
      <c r="A14" s="481" t="s">
        <v>101</v>
      </c>
      <c r="B14" s="482"/>
      <c r="C14" s="482"/>
      <c r="D14" s="482"/>
      <c r="E14" s="483"/>
      <c r="F14" s="484">
        <f>Statistika!A2</f>
        <v>0</v>
      </c>
      <c r="G14" s="485"/>
      <c r="H14" s="485"/>
      <c r="I14" s="485"/>
      <c r="J14" s="485"/>
      <c r="K14" s="486"/>
    </row>
    <row r="15" spans="1:12" ht="21.75" customHeight="1" x14ac:dyDescent="0.2">
      <c r="A15" s="481" t="s">
        <v>100</v>
      </c>
      <c r="B15" s="482"/>
      <c r="C15" s="482"/>
      <c r="D15" s="482"/>
      <c r="E15" s="483"/>
      <c r="F15" s="484">
        <f>Statistika!BW2</f>
        <v>0</v>
      </c>
      <c r="G15" s="485"/>
      <c r="H15" s="485"/>
      <c r="I15" s="485"/>
      <c r="J15" s="485"/>
      <c r="K15" s="486"/>
    </row>
    <row r="16" spans="1:12" ht="15.75" customHeight="1" x14ac:dyDescent="0.2">
      <c r="A16" s="516" t="s">
        <v>296</v>
      </c>
      <c r="B16" s="517"/>
      <c r="C16" s="517"/>
      <c r="D16" s="517"/>
      <c r="E16" s="518"/>
      <c r="F16" s="519" t="s">
        <v>48</v>
      </c>
      <c r="G16" s="520"/>
      <c r="H16" s="520"/>
      <c r="I16" s="520"/>
      <c r="J16" s="520"/>
      <c r="K16" s="521"/>
      <c r="L16" s="28"/>
    </row>
    <row r="17" spans="1:11" ht="15.75" customHeight="1" x14ac:dyDescent="0.2">
      <c r="A17" s="516" t="s">
        <v>95</v>
      </c>
      <c r="B17" s="517"/>
      <c r="C17" s="517"/>
      <c r="D17" s="517"/>
      <c r="E17" s="518"/>
      <c r="F17" s="519" t="s">
        <v>48</v>
      </c>
      <c r="G17" s="520"/>
      <c r="H17" s="520"/>
      <c r="I17" s="520"/>
      <c r="J17" s="520"/>
      <c r="K17" s="521"/>
    </row>
    <row r="18" spans="1:11" ht="15.75" customHeight="1" x14ac:dyDescent="0.2">
      <c r="A18" s="516" t="s">
        <v>94</v>
      </c>
      <c r="B18" s="517"/>
      <c r="C18" s="517"/>
      <c r="D18" s="517"/>
      <c r="E18" s="518"/>
      <c r="F18" s="519" t="s">
        <v>48</v>
      </c>
      <c r="G18" s="520"/>
      <c r="H18" s="520"/>
      <c r="I18" s="520"/>
      <c r="J18" s="520"/>
      <c r="K18" s="521"/>
    </row>
    <row r="19" spans="1:11" ht="37.5" customHeight="1" x14ac:dyDescent="0.2">
      <c r="A19" s="522" t="s">
        <v>297</v>
      </c>
      <c r="B19" s="523"/>
      <c r="C19" s="523"/>
      <c r="D19" s="523"/>
      <c r="E19" s="523"/>
      <c r="F19" s="524" t="s">
        <v>332</v>
      </c>
      <c r="G19" s="524"/>
      <c r="H19" s="524"/>
      <c r="I19" s="524"/>
      <c r="J19" s="524"/>
      <c r="K19" s="525"/>
    </row>
    <row r="20" spans="1:11" ht="22.5" customHeight="1" x14ac:dyDescent="0.2">
      <c r="A20" s="522" t="s">
        <v>93</v>
      </c>
      <c r="B20" s="523"/>
      <c r="C20" s="523"/>
      <c r="D20" s="523"/>
      <c r="E20" s="523"/>
      <c r="F20" s="484">
        <f>Statistika!B2</f>
        <v>0</v>
      </c>
      <c r="G20" s="485"/>
      <c r="H20" s="485"/>
      <c r="I20" s="485"/>
      <c r="J20" s="485"/>
      <c r="K20" s="486"/>
    </row>
    <row r="21" spans="1:11" ht="15.75" customHeight="1" x14ac:dyDescent="0.2">
      <c r="A21" s="516" t="s">
        <v>92</v>
      </c>
      <c r="B21" s="517"/>
      <c r="C21" s="517"/>
      <c r="D21" s="517"/>
      <c r="E21" s="518"/>
      <c r="F21" s="479" t="s">
        <v>102</v>
      </c>
      <c r="G21" s="479"/>
      <c r="H21" s="479"/>
      <c r="I21" s="479"/>
      <c r="J21" s="479"/>
      <c r="K21" s="480"/>
    </row>
    <row r="22" spans="1:11" ht="15.75" customHeight="1" x14ac:dyDescent="0.2">
      <c r="A22" s="516" t="s">
        <v>91</v>
      </c>
      <c r="B22" s="517"/>
      <c r="C22" s="517"/>
      <c r="D22" s="517"/>
      <c r="E22" s="518"/>
      <c r="F22" s="526">
        <f>Statistika!L2</f>
        <v>0</v>
      </c>
      <c r="G22" s="527"/>
      <c r="H22" s="527"/>
      <c r="I22" s="527"/>
      <c r="J22" s="527"/>
      <c r="K22" s="528"/>
    </row>
    <row r="23" spans="1:11" ht="15.75" customHeight="1" x14ac:dyDescent="0.2">
      <c r="A23" s="467" t="s">
        <v>90</v>
      </c>
      <c r="B23" s="468"/>
      <c r="C23" s="468"/>
      <c r="D23" s="468"/>
      <c r="E23" s="469"/>
      <c r="F23" s="487" t="s">
        <v>103</v>
      </c>
      <c r="G23" s="488"/>
      <c r="H23" s="488"/>
      <c r="I23" s="488"/>
      <c r="J23" s="488"/>
      <c r="K23" s="489"/>
    </row>
    <row r="24" spans="1:11" ht="15.75" customHeight="1" x14ac:dyDescent="0.2">
      <c r="A24" s="467" t="s">
        <v>89</v>
      </c>
      <c r="B24" s="468"/>
      <c r="C24" s="468"/>
      <c r="D24" s="468"/>
      <c r="E24" s="469"/>
      <c r="F24" s="470">
        <f>Statistika!AO2</f>
        <v>0</v>
      </c>
      <c r="G24" s="471"/>
      <c r="H24" s="471"/>
      <c r="I24" s="471"/>
      <c r="J24" s="471"/>
      <c r="K24" s="472"/>
    </row>
    <row r="25" spans="1:11" ht="15.75" customHeight="1" x14ac:dyDescent="0.2">
      <c r="A25" s="467" t="s">
        <v>104</v>
      </c>
      <c r="B25" s="468"/>
      <c r="C25" s="468"/>
      <c r="D25" s="468"/>
      <c r="E25" s="469"/>
      <c r="F25" s="470">
        <f>Statistika!AP2</f>
        <v>0</v>
      </c>
      <c r="G25" s="471"/>
      <c r="H25" s="471"/>
      <c r="I25" s="471"/>
      <c r="J25" s="471"/>
      <c r="K25" s="472"/>
    </row>
    <row r="26" spans="1:11" ht="15.75" customHeight="1" x14ac:dyDescent="0.2">
      <c r="A26" s="467" t="s">
        <v>88</v>
      </c>
      <c r="B26" s="468"/>
      <c r="C26" s="468"/>
      <c r="D26" s="468"/>
      <c r="E26" s="469"/>
      <c r="F26" s="6" t="s">
        <v>87</v>
      </c>
      <c r="G26" s="473">
        <f>Statistika!AQ2</f>
        <v>0</v>
      </c>
      <c r="H26" s="473"/>
      <c r="I26" s="6" t="s">
        <v>86</v>
      </c>
      <c r="J26" s="474" t="e">
        <f>Statistika!AR2</f>
        <v>#DIV/0!</v>
      </c>
      <c r="K26" s="475"/>
    </row>
    <row r="27" spans="1:11" ht="15.75" customHeight="1" x14ac:dyDescent="0.2">
      <c r="A27" s="467" t="s">
        <v>85</v>
      </c>
      <c r="B27" s="468"/>
      <c r="C27" s="468"/>
      <c r="D27" s="468"/>
      <c r="E27" s="469"/>
      <c r="F27" s="476" t="str">
        <f>UPPER(Statistika!AS2)</f>
        <v>0</v>
      </c>
      <c r="G27" s="477"/>
      <c r="H27" s="477"/>
      <c r="I27" s="477"/>
      <c r="J27" s="477"/>
      <c r="K27" s="478"/>
    </row>
    <row r="28" spans="1:11" ht="15.75" customHeight="1" thickBot="1" x14ac:dyDescent="0.25">
      <c r="A28" s="464" t="s">
        <v>84</v>
      </c>
      <c r="B28" s="465"/>
      <c r="C28" s="465"/>
      <c r="D28" s="465"/>
      <c r="E28" s="466"/>
      <c r="F28" s="461" t="s">
        <v>204</v>
      </c>
      <c r="G28" s="462"/>
      <c r="H28" s="462"/>
      <c r="I28" s="462"/>
      <c r="J28" s="462"/>
      <c r="K28" s="463"/>
    </row>
    <row r="29" spans="1:11" ht="15.75" customHeight="1" thickTop="1" x14ac:dyDescent="0.2">
      <c r="A29" s="440" t="s">
        <v>83</v>
      </c>
      <c r="B29" s="441"/>
      <c r="C29" s="441"/>
      <c r="D29" s="441"/>
      <c r="E29" s="441"/>
      <c r="F29" s="441"/>
      <c r="G29" s="441"/>
      <c r="H29" s="442"/>
      <c r="I29" s="443">
        <f>Statistika!E2</f>
        <v>0</v>
      </c>
      <c r="J29" s="444"/>
      <c r="K29" s="445"/>
    </row>
    <row r="30" spans="1:11" ht="15.75" customHeight="1" x14ac:dyDescent="0.2">
      <c r="A30" s="446" t="s">
        <v>82</v>
      </c>
      <c r="B30" s="447"/>
      <c r="C30" s="447"/>
      <c r="D30" s="447"/>
      <c r="E30" s="447"/>
      <c r="F30" s="447"/>
      <c r="G30" s="447"/>
      <c r="H30" s="448"/>
      <c r="I30" s="443">
        <f>Statistika!BQ2</f>
        <v>0</v>
      </c>
      <c r="J30" s="444"/>
      <c r="K30" s="445"/>
    </row>
    <row r="31" spans="1:11" ht="31.5" customHeight="1" thickBot="1" x14ac:dyDescent="0.25">
      <c r="A31" s="449" t="s">
        <v>298</v>
      </c>
      <c r="B31" s="450"/>
      <c r="C31" s="450"/>
      <c r="D31" s="450"/>
      <c r="E31" s="450"/>
      <c r="F31" s="450"/>
      <c r="G31" s="450"/>
      <c r="H31" s="451"/>
      <c r="I31" s="452">
        <f>Statistika!BZ2</f>
        <v>0</v>
      </c>
      <c r="J31" s="453"/>
      <c r="K31" s="454"/>
    </row>
    <row r="32" spans="1:11" ht="30" customHeight="1" thickTop="1" thickBot="1" x14ac:dyDescent="0.25">
      <c r="A32" s="455" t="s">
        <v>81</v>
      </c>
      <c r="B32" s="456"/>
      <c r="C32" s="456"/>
      <c r="D32" s="456"/>
      <c r="E32" s="456"/>
      <c r="F32" s="456"/>
      <c r="G32" s="456"/>
      <c r="H32" s="457"/>
      <c r="I32" s="458">
        <f>Statistika!BR2</f>
        <v>0</v>
      </c>
      <c r="J32" s="459"/>
      <c r="K32" s="460"/>
    </row>
    <row r="33" spans="1:22" ht="15.75" customHeight="1" thickTop="1" x14ac:dyDescent="0.2">
      <c r="A33" s="424" t="s">
        <v>80</v>
      </c>
      <c r="B33" s="425"/>
      <c r="C33" s="425"/>
      <c r="D33" s="425"/>
      <c r="E33" s="425"/>
      <c r="F33" s="425"/>
      <c r="G33" s="425"/>
      <c r="H33" s="425"/>
      <c r="I33" s="425"/>
      <c r="J33" s="425"/>
      <c r="K33" s="426"/>
    </row>
    <row r="34" spans="1:22" ht="15.75" customHeight="1" thickBot="1" x14ac:dyDescent="0.25">
      <c r="A34" s="427"/>
      <c r="B34" s="428"/>
      <c r="C34" s="428"/>
      <c r="D34" s="428"/>
      <c r="E34" s="428"/>
      <c r="F34" s="428"/>
      <c r="G34" s="428"/>
      <c r="H34" s="428"/>
      <c r="I34" s="428"/>
      <c r="J34" s="428"/>
      <c r="K34" s="429"/>
    </row>
    <row r="35" spans="1:22" ht="15.75" customHeight="1" thickBot="1" x14ac:dyDescent="0.25">
      <c r="A35" s="430" t="s">
        <v>79</v>
      </c>
      <c r="B35" s="431"/>
      <c r="C35" s="431"/>
      <c r="D35" s="431"/>
      <c r="E35" s="431"/>
      <c r="F35" s="431"/>
      <c r="G35" s="432"/>
      <c r="H35" s="423" t="s">
        <v>78</v>
      </c>
      <c r="I35" s="433"/>
      <c r="J35" s="423" t="s">
        <v>77</v>
      </c>
      <c r="K35" s="302"/>
      <c r="L35" s="21"/>
    </row>
    <row r="36" spans="1:22" ht="15.75" customHeight="1" x14ac:dyDescent="0.2">
      <c r="A36" s="434" t="s">
        <v>76</v>
      </c>
      <c r="B36" s="435"/>
      <c r="C36" s="435"/>
      <c r="D36" s="435"/>
      <c r="E36" s="435"/>
      <c r="F36" s="435"/>
      <c r="G36" s="436"/>
      <c r="H36" s="29" t="s">
        <v>69</v>
      </c>
      <c r="I36" s="30" t="s">
        <v>68</v>
      </c>
      <c r="J36" s="377" t="s">
        <v>73</v>
      </c>
      <c r="K36" s="379"/>
    </row>
    <row r="37" spans="1:22" ht="15.75" customHeight="1" thickBot="1" x14ac:dyDescent="0.25">
      <c r="A37" s="437"/>
      <c r="B37" s="438"/>
      <c r="C37" s="438"/>
      <c r="D37" s="438"/>
      <c r="E37" s="438"/>
      <c r="F37" s="438"/>
      <c r="G37" s="439"/>
      <c r="H37" s="31"/>
      <c r="I37" s="32"/>
      <c r="J37" s="399"/>
      <c r="K37" s="400"/>
    </row>
    <row r="38" spans="1:22" ht="15.75" customHeight="1" thickBot="1" x14ac:dyDescent="0.25">
      <c r="A38" s="33" t="s">
        <v>75</v>
      </c>
      <c r="B38" s="34"/>
      <c r="C38" s="34"/>
      <c r="D38" s="34"/>
      <c r="E38" s="34"/>
      <c r="F38" s="34"/>
      <c r="G38" s="34"/>
      <c r="H38" s="301"/>
      <c r="I38" s="433"/>
      <c r="J38" s="423"/>
      <c r="K38" s="302"/>
    </row>
    <row r="39" spans="1:22" ht="15.75" customHeight="1" x14ac:dyDescent="0.2">
      <c r="A39" s="403" t="s">
        <v>312</v>
      </c>
      <c r="B39" s="404"/>
      <c r="C39" s="404"/>
      <c r="D39" s="404"/>
      <c r="E39" s="405"/>
      <c r="F39" s="412" t="s">
        <v>74</v>
      </c>
      <c r="G39" s="413"/>
      <c r="H39" s="412" t="s">
        <v>73</v>
      </c>
      <c r="I39" s="413"/>
      <c r="J39" s="30" t="s">
        <v>72</v>
      </c>
      <c r="K39" s="35" t="s">
        <v>71</v>
      </c>
    </row>
    <row r="40" spans="1:22" ht="15.75" customHeight="1" x14ac:dyDescent="0.2">
      <c r="A40" s="406"/>
      <c r="B40" s="407"/>
      <c r="C40" s="407"/>
      <c r="D40" s="407"/>
      <c r="E40" s="408"/>
      <c r="F40" s="414"/>
      <c r="G40" s="415"/>
      <c r="H40" s="414"/>
      <c r="I40" s="415"/>
      <c r="J40" s="418"/>
      <c r="K40" s="420"/>
    </row>
    <row r="41" spans="1:22" ht="15.75" customHeight="1" thickBot="1" x14ac:dyDescent="0.25">
      <c r="A41" s="409"/>
      <c r="B41" s="410"/>
      <c r="C41" s="410"/>
      <c r="D41" s="410"/>
      <c r="E41" s="411"/>
      <c r="F41" s="416"/>
      <c r="G41" s="417"/>
      <c r="H41" s="416"/>
      <c r="I41" s="417"/>
      <c r="J41" s="419"/>
      <c r="K41" s="421"/>
    </row>
    <row r="42" spans="1:22" ht="15.75" customHeight="1" x14ac:dyDescent="0.2">
      <c r="A42" s="387" t="s">
        <v>311</v>
      </c>
      <c r="B42" s="388"/>
      <c r="C42" s="388"/>
      <c r="D42" s="388"/>
      <c r="E42" s="401"/>
      <c r="F42" s="377" t="s">
        <v>69</v>
      </c>
      <c r="G42" s="378"/>
      <c r="H42" s="377" t="s">
        <v>68</v>
      </c>
      <c r="I42" s="379"/>
      <c r="J42" s="36" t="s">
        <v>67</v>
      </c>
      <c r="K42" s="37" t="s">
        <v>66</v>
      </c>
    </row>
    <row r="43" spans="1:22" ht="15.75" customHeight="1" thickBot="1" x14ac:dyDescent="0.25">
      <c r="A43" s="390"/>
      <c r="B43" s="391"/>
      <c r="C43" s="391"/>
      <c r="D43" s="391"/>
      <c r="E43" s="422"/>
      <c r="F43" s="399"/>
      <c r="G43" s="398"/>
      <c r="H43" s="399"/>
      <c r="I43" s="400"/>
      <c r="J43" s="38"/>
      <c r="K43" s="39"/>
    </row>
    <row r="44" spans="1:22" ht="15.75" customHeight="1" thickBot="1" x14ac:dyDescent="0.25">
      <c r="A44" s="393"/>
      <c r="B44" s="394"/>
      <c r="C44" s="394"/>
      <c r="D44" s="394"/>
      <c r="E44" s="402"/>
      <c r="F44" s="423"/>
      <c r="G44" s="301"/>
      <c r="H44" s="301"/>
      <c r="I44" s="301"/>
      <c r="J44" s="301"/>
      <c r="K44" s="302"/>
    </row>
    <row r="45" spans="1:22" ht="15.75" customHeight="1" x14ac:dyDescent="0.2">
      <c r="A45" s="387" t="s">
        <v>70</v>
      </c>
      <c r="B45" s="388"/>
      <c r="C45" s="388"/>
      <c r="D45" s="388"/>
      <c r="E45" s="389"/>
      <c r="F45" s="396" t="s">
        <v>69</v>
      </c>
      <c r="G45" s="378"/>
      <c r="H45" s="377" t="s">
        <v>68</v>
      </c>
      <c r="I45" s="379"/>
      <c r="J45" s="36" t="s">
        <v>67</v>
      </c>
      <c r="K45" s="37" t="s">
        <v>66</v>
      </c>
      <c r="N45" s="40"/>
      <c r="O45" s="40"/>
      <c r="P45" s="40"/>
      <c r="Q45" s="40"/>
      <c r="R45" s="40"/>
      <c r="S45" s="40"/>
      <c r="T45" s="40"/>
      <c r="U45" s="40"/>
      <c r="V45" s="40"/>
    </row>
    <row r="46" spans="1:22" ht="15.75" customHeight="1" thickBot="1" x14ac:dyDescent="0.25">
      <c r="A46" s="390"/>
      <c r="B46" s="391"/>
      <c r="C46" s="391"/>
      <c r="D46" s="391"/>
      <c r="E46" s="392"/>
      <c r="F46" s="397"/>
      <c r="G46" s="398"/>
      <c r="H46" s="399"/>
      <c r="I46" s="400"/>
      <c r="J46" s="38"/>
      <c r="K46" s="39"/>
      <c r="N46" s="40"/>
      <c r="O46" s="40"/>
      <c r="P46" s="40"/>
      <c r="Q46" s="40"/>
      <c r="R46" s="40"/>
      <c r="S46" s="40"/>
      <c r="T46" s="40"/>
      <c r="U46" s="40"/>
      <c r="V46" s="40"/>
    </row>
    <row r="47" spans="1:22" ht="15.75" customHeight="1" thickBot="1" x14ac:dyDescent="0.25">
      <c r="A47" s="393"/>
      <c r="B47" s="394"/>
      <c r="C47" s="394"/>
      <c r="D47" s="394"/>
      <c r="E47" s="395"/>
      <c r="F47" s="300"/>
      <c r="G47" s="301"/>
      <c r="H47" s="301"/>
      <c r="I47" s="301"/>
      <c r="J47" s="301"/>
      <c r="K47" s="302"/>
      <c r="N47" s="40"/>
      <c r="O47" s="41"/>
      <c r="P47" s="40"/>
      <c r="Q47" s="40"/>
      <c r="R47" s="40"/>
      <c r="S47" s="40"/>
      <c r="T47" s="40"/>
      <c r="U47" s="40"/>
      <c r="V47" s="40"/>
    </row>
    <row r="48" spans="1:22" ht="15.75" customHeight="1" x14ac:dyDescent="0.2">
      <c r="A48" s="387" t="s">
        <v>313</v>
      </c>
      <c r="B48" s="388"/>
      <c r="C48" s="388"/>
      <c r="D48" s="388"/>
      <c r="E48" s="401"/>
      <c r="F48" s="377" t="s">
        <v>69</v>
      </c>
      <c r="G48" s="378"/>
      <c r="H48" s="377" t="s">
        <v>68</v>
      </c>
      <c r="I48" s="379"/>
      <c r="J48" s="36" t="s">
        <v>67</v>
      </c>
      <c r="K48" s="37" t="s">
        <v>66</v>
      </c>
      <c r="N48" s="40"/>
      <c r="O48" s="41"/>
      <c r="P48" s="40"/>
      <c r="Q48" s="40"/>
      <c r="R48" s="40"/>
      <c r="S48" s="40"/>
      <c r="T48" s="40"/>
      <c r="U48" s="40"/>
      <c r="V48" s="40"/>
    </row>
    <row r="49" spans="1:22" ht="15.75" customHeight="1" thickBot="1" x14ac:dyDescent="0.25">
      <c r="A49" s="393"/>
      <c r="B49" s="394"/>
      <c r="C49" s="394"/>
      <c r="D49" s="394"/>
      <c r="E49" s="402"/>
      <c r="F49" s="399"/>
      <c r="G49" s="398"/>
      <c r="H49" s="399"/>
      <c r="I49" s="400"/>
      <c r="J49" s="38"/>
      <c r="K49" s="39"/>
      <c r="N49" s="40"/>
      <c r="O49" s="41"/>
      <c r="P49" s="40"/>
      <c r="Q49" s="40"/>
      <c r="R49" s="40"/>
      <c r="S49" s="40"/>
      <c r="T49" s="40"/>
      <c r="U49" s="40"/>
      <c r="V49" s="40"/>
    </row>
    <row r="50" spans="1:22" ht="15.75" customHeight="1" thickBot="1" x14ac:dyDescent="0.25">
      <c r="A50" s="42"/>
      <c r="B50" s="43"/>
      <c r="C50" s="43"/>
      <c r="D50" s="43"/>
      <c r="E50" s="43"/>
      <c r="F50" s="44"/>
      <c r="G50" s="44"/>
      <c r="H50" s="44"/>
      <c r="I50" s="44"/>
      <c r="J50" s="45"/>
      <c r="K50" s="46"/>
      <c r="N50" s="40"/>
      <c r="O50" s="41"/>
      <c r="P50" s="40"/>
      <c r="Q50" s="40"/>
      <c r="R50" s="40"/>
      <c r="S50" s="40"/>
      <c r="T50" s="40"/>
      <c r="U50" s="40"/>
      <c r="V50" s="40"/>
    </row>
    <row r="51" spans="1:22" ht="15.75" customHeight="1" thickTop="1" thickBot="1" x14ac:dyDescent="0.25">
      <c r="A51" s="368" t="s">
        <v>65</v>
      </c>
      <c r="B51" s="369"/>
      <c r="C51" s="369"/>
      <c r="D51" s="369"/>
      <c r="E51" s="369"/>
      <c r="F51" s="369"/>
      <c r="G51" s="369"/>
      <c r="H51" s="369"/>
      <c r="I51" s="369"/>
      <c r="J51" s="369"/>
      <c r="K51" s="370"/>
      <c r="N51" s="40"/>
      <c r="O51" s="41"/>
      <c r="P51" s="40"/>
      <c r="Q51" s="40"/>
      <c r="R51" s="40"/>
      <c r="S51" s="40"/>
      <c r="T51" s="40"/>
      <c r="U51" s="40"/>
      <c r="V51" s="40"/>
    </row>
    <row r="52" spans="1:22" ht="15.75" customHeight="1" x14ac:dyDescent="0.2">
      <c r="A52" s="371" t="s">
        <v>64</v>
      </c>
      <c r="B52" s="372"/>
      <c r="C52" s="373" t="s">
        <v>63</v>
      </c>
      <c r="D52" s="374"/>
      <c r="E52" s="372"/>
      <c r="F52" s="375" t="s">
        <v>62</v>
      </c>
      <c r="G52" s="376"/>
      <c r="H52" s="377" t="s">
        <v>61</v>
      </c>
      <c r="I52" s="378"/>
      <c r="J52" s="377" t="s">
        <v>60</v>
      </c>
      <c r="K52" s="379"/>
      <c r="N52" s="40"/>
      <c r="O52" s="41"/>
      <c r="P52" s="40"/>
      <c r="Q52" s="40"/>
      <c r="R52" s="40"/>
      <c r="S52" s="40"/>
      <c r="T52" s="40"/>
      <c r="U52" s="40"/>
      <c r="V52" s="40"/>
    </row>
    <row r="53" spans="1:22" ht="15.75" customHeight="1" thickBot="1" x14ac:dyDescent="0.25">
      <c r="A53" s="380"/>
      <c r="B53" s="381"/>
      <c r="C53" s="382"/>
      <c r="D53" s="383"/>
      <c r="E53" s="381"/>
      <c r="F53" s="384"/>
      <c r="G53" s="385"/>
      <c r="H53" s="384"/>
      <c r="I53" s="385"/>
      <c r="J53" s="384"/>
      <c r="K53" s="386"/>
      <c r="N53" s="40"/>
      <c r="O53" s="41"/>
      <c r="P53" s="40"/>
      <c r="Q53" s="40"/>
      <c r="R53" s="40"/>
      <c r="S53" s="40"/>
      <c r="T53" s="40"/>
      <c r="U53" s="40"/>
      <c r="V53" s="40"/>
    </row>
    <row r="54" spans="1:22" ht="15.75" customHeight="1" thickTop="1" x14ac:dyDescent="0.2">
      <c r="A54" s="47"/>
      <c r="B54" s="48"/>
      <c r="C54" s="48"/>
      <c r="D54" s="48"/>
      <c r="E54" s="48"/>
      <c r="F54" s="49"/>
      <c r="G54" s="49"/>
      <c r="H54" s="49"/>
      <c r="I54" s="49"/>
      <c r="J54" s="49"/>
      <c r="K54" s="50"/>
      <c r="L54" s="21"/>
      <c r="N54" s="40"/>
      <c r="O54" s="41"/>
      <c r="P54" s="40"/>
      <c r="Q54" s="40"/>
      <c r="R54" s="40"/>
      <c r="S54" s="40"/>
      <c r="T54" s="40"/>
      <c r="U54" s="40"/>
      <c r="V54" s="40"/>
    </row>
    <row r="55" spans="1:22" ht="15.75" customHeight="1" thickBot="1" x14ac:dyDescent="0.25">
      <c r="A55" s="51"/>
      <c r="B55" s="52"/>
      <c r="C55" s="52"/>
      <c r="D55" s="52"/>
      <c r="E55" s="52"/>
      <c r="F55" s="44"/>
      <c r="G55" s="44"/>
      <c r="H55" s="44"/>
      <c r="I55" s="44"/>
      <c r="J55" s="44"/>
      <c r="K55" s="53"/>
      <c r="L55" s="21"/>
      <c r="N55" s="40"/>
      <c r="O55" s="41"/>
      <c r="P55" s="40"/>
      <c r="Q55" s="40"/>
      <c r="R55" s="40"/>
      <c r="S55" s="40"/>
      <c r="T55" s="40"/>
      <c r="U55" s="40"/>
      <c r="V55" s="40"/>
    </row>
    <row r="56" spans="1:22" ht="15.75" customHeight="1" x14ac:dyDescent="0.2">
      <c r="A56" s="358" t="s">
        <v>59</v>
      </c>
      <c r="B56" s="359"/>
      <c r="C56" s="359"/>
      <c r="D56" s="359"/>
      <c r="E56" s="359"/>
      <c r="F56" s="359"/>
      <c r="G56" s="359"/>
      <c r="H56" s="359"/>
      <c r="I56" s="359"/>
      <c r="J56" s="359"/>
      <c r="K56" s="360"/>
      <c r="N56" s="40"/>
      <c r="O56" s="40"/>
      <c r="P56" s="40"/>
      <c r="Q56" s="40"/>
      <c r="R56" s="40"/>
      <c r="S56" s="40"/>
      <c r="T56" s="40"/>
      <c r="U56" s="40"/>
      <c r="V56" s="40"/>
    </row>
    <row r="57" spans="1:22" ht="15.75" customHeight="1" thickBot="1" x14ac:dyDescent="0.25">
      <c r="A57" s="361"/>
      <c r="B57" s="362"/>
      <c r="C57" s="362"/>
      <c r="D57" s="362"/>
      <c r="E57" s="362"/>
      <c r="F57" s="362"/>
      <c r="G57" s="362"/>
      <c r="H57" s="362"/>
      <c r="I57" s="362"/>
      <c r="J57" s="363"/>
      <c r="K57" s="364"/>
      <c r="N57" s="40"/>
      <c r="O57" s="40"/>
      <c r="P57" s="40"/>
      <c r="Q57" s="40"/>
      <c r="R57" s="40"/>
      <c r="S57" s="40"/>
      <c r="T57" s="40"/>
      <c r="U57" s="40"/>
      <c r="V57" s="40"/>
    </row>
    <row r="58" spans="1:22" ht="50.25" customHeight="1" x14ac:dyDescent="0.2">
      <c r="A58" s="54" t="s">
        <v>58</v>
      </c>
      <c r="B58" s="365" t="s">
        <v>57</v>
      </c>
      <c r="C58" s="366"/>
      <c r="D58" s="55" t="s">
        <v>56</v>
      </c>
      <c r="E58" s="55" t="s">
        <v>55</v>
      </c>
      <c r="F58" s="365" t="s">
        <v>109</v>
      </c>
      <c r="G58" s="366"/>
      <c r="H58" s="365" t="s">
        <v>177</v>
      </c>
      <c r="I58" s="366"/>
      <c r="J58" s="365" t="s">
        <v>108</v>
      </c>
      <c r="K58" s="367"/>
      <c r="N58" s="40"/>
      <c r="O58" s="40"/>
      <c r="P58" s="40"/>
      <c r="Q58" s="40"/>
      <c r="R58" s="40"/>
      <c r="S58" s="40"/>
      <c r="T58" s="40"/>
      <c r="U58" s="40"/>
      <c r="V58" s="40"/>
    </row>
    <row r="59" spans="1:22" ht="58.5" customHeight="1" x14ac:dyDescent="0.2">
      <c r="A59" s="56" t="s">
        <v>54</v>
      </c>
      <c r="B59" s="294">
        <f>Statistika!BO2</f>
        <v>0</v>
      </c>
      <c r="C59" s="294"/>
      <c r="D59" s="57">
        <f>Statistika!BP2</f>
        <v>0</v>
      </c>
      <c r="E59" s="209">
        <f>Statistika!BQ2</f>
        <v>0</v>
      </c>
      <c r="F59" s="295">
        <f>Statistika!BC2</f>
        <v>0</v>
      </c>
      <c r="G59" s="295"/>
      <c r="H59" s="295">
        <f>Statistika!BD2</f>
        <v>0</v>
      </c>
      <c r="I59" s="295"/>
      <c r="J59" s="296">
        <f>Statistika!BE2</f>
        <v>0</v>
      </c>
      <c r="K59" s="297"/>
      <c r="N59" s="40"/>
      <c r="O59" s="40"/>
      <c r="P59" s="40"/>
      <c r="Q59" s="40"/>
      <c r="R59" s="40"/>
      <c r="S59" s="40"/>
      <c r="T59" s="40"/>
      <c r="U59" s="40"/>
      <c r="V59" s="40"/>
    </row>
    <row r="60" spans="1:22" ht="58.5" customHeight="1" x14ac:dyDescent="0.2">
      <c r="A60" s="56" t="s">
        <v>128</v>
      </c>
      <c r="B60" s="294">
        <f>Statistika!BO3</f>
        <v>0</v>
      </c>
      <c r="C60" s="294"/>
      <c r="D60" s="57">
        <f>Statistika!BP3</f>
        <v>0</v>
      </c>
      <c r="E60" s="209">
        <f>Statistika!BQ3</f>
        <v>0</v>
      </c>
      <c r="F60" s="295">
        <f>Statistika!BC3</f>
        <v>0</v>
      </c>
      <c r="G60" s="295"/>
      <c r="H60" s="295">
        <f>Statistika!BD3</f>
        <v>0</v>
      </c>
      <c r="I60" s="295"/>
      <c r="J60" s="296">
        <f>Statistika!BE3</f>
        <v>0</v>
      </c>
      <c r="K60" s="297"/>
      <c r="N60" s="40"/>
      <c r="O60" s="40"/>
      <c r="P60" s="40"/>
      <c r="Q60" s="40"/>
      <c r="R60" s="40"/>
      <c r="S60" s="40"/>
      <c r="T60" s="40"/>
      <c r="U60" s="40"/>
      <c r="V60" s="40"/>
    </row>
    <row r="61" spans="1:22" ht="58.5" customHeight="1" x14ac:dyDescent="0.2">
      <c r="A61" s="56" t="s">
        <v>129</v>
      </c>
      <c r="B61" s="294">
        <f>Statistika!BO4</f>
        <v>0</v>
      </c>
      <c r="C61" s="294"/>
      <c r="D61" s="57">
        <f>Statistika!BP4</f>
        <v>0</v>
      </c>
      <c r="E61" s="209">
        <f>Statistika!BQ4</f>
        <v>0</v>
      </c>
      <c r="F61" s="295">
        <f>Statistika!BC4</f>
        <v>0</v>
      </c>
      <c r="G61" s="295"/>
      <c r="H61" s="295">
        <f>Statistika!BD4</f>
        <v>0</v>
      </c>
      <c r="I61" s="295"/>
      <c r="J61" s="296">
        <f>Statistika!BE4</f>
        <v>0</v>
      </c>
      <c r="K61" s="297"/>
      <c r="N61" s="40"/>
      <c r="O61" s="40"/>
      <c r="P61" s="40"/>
      <c r="Q61" s="40"/>
      <c r="R61" s="40"/>
      <c r="S61" s="40"/>
      <c r="T61" s="40"/>
      <c r="U61" s="40"/>
      <c r="V61" s="40"/>
    </row>
    <row r="62" spans="1:22" ht="58.5" customHeight="1" x14ac:dyDescent="0.2">
      <c r="A62" s="56" t="s">
        <v>130</v>
      </c>
      <c r="B62" s="294">
        <f>Statistika!BO5</f>
        <v>0</v>
      </c>
      <c r="C62" s="294"/>
      <c r="D62" s="57">
        <f>Statistika!BP5</f>
        <v>0</v>
      </c>
      <c r="E62" s="209">
        <f>Statistika!BQ5</f>
        <v>0</v>
      </c>
      <c r="F62" s="295">
        <f>Statistika!BC5</f>
        <v>0</v>
      </c>
      <c r="G62" s="295"/>
      <c r="H62" s="295">
        <f>Statistika!BD5</f>
        <v>0</v>
      </c>
      <c r="I62" s="295"/>
      <c r="J62" s="296">
        <f>Statistika!BE5</f>
        <v>0</v>
      </c>
      <c r="K62" s="297"/>
      <c r="N62" s="40"/>
      <c r="O62" s="40"/>
      <c r="P62" s="40"/>
      <c r="Q62" s="40"/>
      <c r="R62" s="40"/>
      <c r="S62" s="40"/>
      <c r="T62" s="40"/>
      <c r="U62" s="40"/>
      <c r="V62" s="40"/>
    </row>
    <row r="63" spans="1:22" ht="58.5" customHeight="1" x14ac:dyDescent="0.2">
      <c r="A63" s="56" t="s">
        <v>131</v>
      </c>
      <c r="B63" s="294">
        <f>Statistika!BO6</f>
        <v>0</v>
      </c>
      <c r="C63" s="294"/>
      <c r="D63" s="57">
        <f>Statistika!BP6</f>
        <v>0</v>
      </c>
      <c r="E63" s="209">
        <f>Statistika!BQ6</f>
        <v>0</v>
      </c>
      <c r="F63" s="295">
        <f>Statistika!BC6</f>
        <v>0</v>
      </c>
      <c r="G63" s="295"/>
      <c r="H63" s="295">
        <f>Statistika!BD6</f>
        <v>0</v>
      </c>
      <c r="I63" s="295"/>
      <c r="J63" s="296">
        <f>Statistika!BE6</f>
        <v>0</v>
      </c>
      <c r="K63" s="297"/>
      <c r="N63" s="40"/>
      <c r="O63" s="40"/>
      <c r="P63" s="40"/>
      <c r="Q63" s="40"/>
      <c r="R63" s="40"/>
      <c r="S63" s="40"/>
      <c r="T63" s="40"/>
      <c r="U63" s="40"/>
      <c r="V63" s="40"/>
    </row>
    <row r="64" spans="1:22" ht="58.5" customHeight="1" x14ac:dyDescent="0.2">
      <c r="A64" s="56" t="s">
        <v>164</v>
      </c>
      <c r="B64" s="294">
        <f>Statistika!BO7</f>
        <v>0</v>
      </c>
      <c r="C64" s="294"/>
      <c r="D64" s="57">
        <f>Statistika!BP7</f>
        <v>0</v>
      </c>
      <c r="E64" s="209">
        <f>Statistika!BQ7</f>
        <v>0</v>
      </c>
      <c r="F64" s="295">
        <f>Statistika!BC7</f>
        <v>0</v>
      </c>
      <c r="G64" s="295"/>
      <c r="H64" s="295">
        <f>Statistika!BD7</f>
        <v>0</v>
      </c>
      <c r="I64" s="295"/>
      <c r="J64" s="296">
        <f>Statistika!BE7</f>
        <v>0</v>
      </c>
      <c r="K64" s="297"/>
      <c r="N64" s="40"/>
      <c r="O64" s="40"/>
      <c r="P64" s="40"/>
      <c r="Q64" s="40"/>
      <c r="R64" s="40"/>
      <c r="S64" s="40"/>
      <c r="T64" s="40"/>
      <c r="U64" s="40"/>
      <c r="V64" s="40"/>
    </row>
    <row r="65" spans="1:22" ht="58.5" customHeight="1" x14ac:dyDescent="0.2">
      <c r="A65" s="56" t="s">
        <v>166</v>
      </c>
      <c r="B65" s="294">
        <f>Statistika!BO8</f>
        <v>0</v>
      </c>
      <c r="C65" s="294"/>
      <c r="D65" s="57">
        <f>Statistika!BP8</f>
        <v>0</v>
      </c>
      <c r="E65" s="209">
        <f>Statistika!BQ8</f>
        <v>0</v>
      </c>
      <c r="F65" s="295">
        <f>Statistika!BC8</f>
        <v>0</v>
      </c>
      <c r="G65" s="295"/>
      <c r="H65" s="295">
        <f>Statistika!BD8</f>
        <v>0</v>
      </c>
      <c r="I65" s="295"/>
      <c r="J65" s="296">
        <f>Statistika!BE8</f>
        <v>0</v>
      </c>
      <c r="K65" s="297"/>
      <c r="N65" s="40"/>
      <c r="O65" s="40"/>
      <c r="P65" s="40"/>
      <c r="Q65" s="40"/>
      <c r="R65" s="40"/>
      <c r="S65" s="40"/>
      <c r="T65" s="40"/>
      <c r="U65" s="40"/>
      <c r="V65" s="40"/>
    </row>
    <row r="66" spans="1:22" ht="58.5" customHeight="1" x14ac:dyDescent="0.2">
      <c r="A66" s="56" t="s">
        <v>168</v>
      </c>
      <c r="B66" s="294">
        <f>Statistika!BO9</f>
        <v>0</v>
      </c>
      <c r="C66" s="294"/>
      <c r="D66" s="57">
        <f>Statistika!BP9</f>
        <v>0</v>
      </c>
      <c r="E66" s="209">
        <f>Statistika!BQ9</f>
        <v>0</v>
      </c>
      <c r="F66" s="295">
        <f>Statistika!BC9</f>
        <v>0</v>
      </c>
      <c r="G66" s="295"/>
      <c r="H66" s="295">
        <f>Statistika!BD9</f>
        <v>0</v>
      </c>
      <c r="I66" s="295"/>
      <c r="J66" s="296">
        <f>Statistika!BE9</f>
        <v>0</v>
      </c>
      <c r="K66" s="297"/>
      <c r="N66" s="40"/>
      <c r="O66" s="40"/>
      <c r="P66" s="40"/>
      <c r="Q66" s="40"/>
      <c r="R66" s="40"/>
      <c r="S66" s="40"/>
      <c r="T66" s="40"/>
      <c r="U66" s="40"/>
      <c r="V66" s="40"/>
    </row>
    <row r="67" spans="1:22" ht="58.5" customHeight="1" x14ac:dyDescent="0.2">
      <c r="A67" s="56" t="s">
        <v>170</v>
      </c>
      <c r="B67" s="294">
        <f>Statistika!BO10</f>
        <v>0</v>
      </c>
      <c r="C67" s="294"/>
      <c r="D67" s="57">
        <f>Statistika!BP10</f>
        <v>0</v>
      </c>
      <c r="E67" s="209">
        <f>Statistika!BQ10</f>
        <v>0</v>
      </c>
      <c r="F67" s="295">
        <f>Statistika!BC10</f>
        <v>0</v>
      </c>
      <c r="G67" s="295"/>
      <c r="H67" s="295">
        <f>Statistika!BD10</f>
        <v>0</v>
      </c>
      <c r="I67" s="295"/>
      <c r="J67" s="296">
        <f>Statistika!BE10</f>
        <v>0</v>
      </c>
      <c r="K67" s="297"/>
      <c r="N67" s="40"/>
      <c r="O67" s="40"/>
      <c r="P67" s="40"/>
      <c r="Q67" s="40"/>
      <c r="R67" s="40"/>
      <c r="S67" s="40"/>
      <c r="T67" s="40"/>
      <c r="U67" s="40"/>
      <c r="V67" s="40"/>
    </row>
    <row r="68" spans="1:22" ht="58.5" customHeight="1" x14ac:dyDescent="0.2">
      <c r="A68" s="56" t="s">
        <v>172</v>
      </c>
      <c r="B68" s="294">
        <f>Statistika!BO11</f>
        <v>0</v>
      </c>
      <c r="C68" s="294"/>
      <c r="D68" s="57">
        <f>Statistika!BP11</f>
        <v>0</v>
      </c>
      <c r="E68" s="209">
        <f>Statistika!BQ11</f>
        <v>0</v>
      </c>
      <c r="F68" s="295">
        <f>Statistika!BC11</f>
        <v>0</v>
      </c>
      <c r="G68" s="295"/>
      <c r="H68" s="295">
        <f>Statistika!BD11</f>
        <v>0</v>
      </c>
      <c r="I68" s="295"/>
      <c r="J68" s="296">
        <f>Statistika!BE11</f>
        <v>0</v>
      </c>
      <c r="K68" s="297"/>
      <c r="N68" s="40"/>
      <c r="O68" s="40"/>
      <c r="P68" s="40"/>
      <c r="Q68" s="40"/>
      <c r="R68" s="40"/>
      <c r="S68" s="40"/>
      <c r="T68" s="40"/>
      <c r="U68" s="40"/>
      <c r="V68" s="40"/>
    </row>
    <row r="69" spans="1:22" ht="18.75" customHeight="1" x14ac:dyDescent="0.2">
      <c r="A69" s="58"/>
      <c r="B69" s="335"/>
      <c r="C69" s="335"/>
      <c r="D69" s="59"/>
      <c r="E69" s="60" t="s">
        <v>53</v>
      </c>
      <c r="F69" s="336">
        <f t="shared" ref="F69" si="0">SUM(F59:G68)</f>
        <v>0</v>
      </c>
      <c r="G69" s="337"/>
      <c r="H69" s="336">
        <f t="shared" ref="H69" si="1">SUM(H59:I68)</f>
        <v>0</v>
      </c>
      <c r="I69" s="336"/>
      <c r="J69" s="338">
        <f>SUM(J59:K68)</f>
        <v>0</v>
      </c>
      <c r="K69" s="339"/>
      <c r="N69" s="40"/>
      <c r="O69" s="40"/>
      <c r="P69" s="40"/>
      <c r="Q69" s="40"/>
      <c r="R69" s="40"/>
      <c r="S69" s="40"/>
      <c r="T69" s="40"/>
      <c r="U69" s="40"/>
      <c r="V69" s="40"/>
    </row>
    <row r="70" spans="1:22" s="61" customFormat="1" ht="14.25" x14ac:dyDescent="0.2">
      <c r="A70" s="340" t="s">
        <v>52</v>
      </c>
      <c r="B70" s="341"/>
      <c r="C70" s="341"/>
      <c r="D70" s="341"/>
      <c r="E70" s="341"/>
      <c r="F70" s="341"/>
      <c r="G70" s="341"/>
      <c r="H70" s="341"/>
      <c r="I70" s="341"/>
      <c r="J70" s="342" t="s">
        <v>48</v>
      </c>
      <c r="K70" s="343"/>
      <c r="N70" s="62"/>
      <c r="O70" s="62"/>
      <c r="P70" s="62"/>
      <c r="Q70" s="62"/>
      <c r="R70" s="62"/>
      <c r="S70" s="62"/>
      <c r="T70" s="62"/>
      <c r="U70" s="62"/>
      <c r="V70" s="62"/>
    </row>
    <row r="71" spans="1:22" x14ac:dyDescent="0.2">
      <c r="A71" s="344" t="s">
        <v>51</v>
      </c>
      <c r="B71" s="345"/>
      <c r="C71" s="345"/>
      <c r="D71" s="345"/>
      <c r="E71" s="345"/>
      <c r="F71" s="345"/>
      <c r="G71" s="345"/>
      <c r="H71" s="345"/>
      <c r="I71" s="345"/>
      <c r="J71" s="346">
        <f>J69</f>
        <v>0</v>
      </c>
      <c r="K71" s="347"/>
      <c r="N71" s="40"/>
      <c r="O71" s="40"/>
      <c r="P71" s="40"/>
      <c r="Q71" s="40"/>
      <c r="R71" s="40"/>
      <c r="S71" s="40"/>
      <c r="T71" s="40"/>
      <c r="U71" s="40"/>
      <c r="V71" s="40"/>
    </row>
    <row r="72" spans="1:22" x14ac:dyDescent="0.2">
      <c r="A72" s="348" t="s">
        <v>50</v>
      </c>
      <c r="B72" s="349"/>
      <c r="C72" s="349"/>
      <c r="D72" s="350">
        <v>0</v>
      </c>
      <c r="E72" s="350"/>
      <c r="F72" s="351"/>
      <c r="G72" s="352"/>
      <c r="H72" s="352"/>
      <c r="I72" s="352"/>
      <c r="J72" s="352"/>
      <c r="K72" s="353"/>
      <c r="N72" s="40"/>
      <c r="O72" s="40"/>
      <c r="P72" s="40"/>
      <c r="Q72" s="40"/>
      <c r="R72" s="40"/>
      <c r="S72" s="40"/>
      <c r="T72" s="40"/>
      <c r="U72" s="40"/>
      <c r="V72" s="40"/>
    </row>
    <row r="73" spans="1:22" x14ac:dyDescent="0.2">
      <c r="A73" s="348" t="s">
        <v>49</v>
      </c>
      <c r="B73" s="349"/>
      <c r="C73" s="349"/>
      <c r="D73" s="357">
        <f>G26-J71-D72</f>
        <v>0</v>
      </c>
      <c r="E73" s="357"/>
      <c r="F73" s="354"/>
      <c r="G73" s="355"/>
      <c r="H73" s="355"/>
      <c r="I73" s="355"/>
      <c r="J73" s="355"/>
      <c r="K73" s="356"/>
      <c r="N73" s="40"/>
      <c r="O73" s="40"/>
      <c r="P73" s="40"/>
      <c r="Q73" s="40"/>
      <c r="R73" s="40"/>
      <c r="S73" s="40"/>
      <c r="T73" s="40"/>
      <c r="U73" s="40"/>
      <c r="V73" s="40"/>
    </row>
    <row r="74" spans="1:22" ht="12.75" customHeight="1" x14ac:dyDescent="0.2">
      <c r="A74" s="326" t="s">
        <v>300</v>
      </c>
      <c r="B74" s="327"/>
      <c r="C74" s="327"/>
      <c r="D74" s="327"/>
      <c r="E74" s="327"/>
      <c r="F74" s="327"/>
      <c r="G74" s="327"/>
      <c r="H74" s="327"/>
      <c r="I74" s="327"/>
      <c r="J74" s="327"/>
      <c r="K74" s="328"/>
      <c r="L74" s="21"/>
      <c r="N74" s="40"/>
      <c r="O74" s="40"/>
      <c r="P74" s="40"/>
      <c r="Q74" s="40"/>
      <c r="R74" s="40"/>
      <c r="S74" s="40"/>
      <c r="T74" s="40"/>
      <c r="U74" s="40"/>
      <c r="V74" s="40"/>
    </row>
    <row r="75" spans="1:22" ht="12.75" x14ac:dyDescent="0.2">
      <c r="A75" s="329"/>
      <c r="B75" s="327"/>
      <c r="C75" s="327"/>
      <c r="D75" s="327"/>
      <c r="E75" s="327"/>
      <c r="F75" s="327"/>
      <c r="G75" s="327"/>
      <c r="H75" s="327"/>
      <c r="I75" s="327"/>
      <c r="J75" s="327"/>
      <c r="K75" s="328"/>
      <c r="L75" s="21"/>
      <c r="N75" s="40"/>
      <c r="O75" s="40"/>
      <c r="P75" s="40"/>
      <c r="Q75" s="40"/>
      <c r="R75" s="40"/>
      <c r="S75" s="40"/>
      <c r="T75" s="40"/>
      <c r="U75" s="40"/>
      <c r="V75" s="40"/>
    </row>
    <row r="76" spans="1:22" ht="72" customHeight="1" thickBot="1" x14ac:dyDescent="0.25">
      <c r="A76" s="330"/>
      <c r="B76" s="331"/>
      <c r="C76" s="331"/>
      <c r="D76" s="331"/>
      <c r="E76" s="331"/>
      <c r="F76" s="331"/>
      <c r="G76" s="331"/>
      <c r="H76" s="331"/>
      <c r="I76" s="331"/>
      <c r="J76" s="331"/>
      <c r="K76" s="332"/>
    </row>
    <row r="77" spans="1:22" ht="15.75" customHeight="1" x14ac:dyDescent="0.2">
      <c r="A77" s="20"/>
      <c r="B77" s="21"/>
      <c r="C77" s="21"/>
      <c r="D77" s="21"/>
      <c r="E77" s="21"/>
      <c r="F77" s="21"/>
      <c r="G77" s="63"/>
      <c r="H77" s="21"/>
      <c r="I77" s="21"/>
      <c r="J77" s="21"/>
      <c r="K77" s="64"/>
    </row>
    <row r="78" spans="1:22" ht="15.75" customHeight="1" x14ac:dyDescent="0.2">
      <c r="A78" s="319" t="s">
        <v>47</v>
      </c>
      <c r="B78" s="306"/>
      <c r="C78" s="333"/>
      <c r="D78" s="333"/>
      <c r="E78" s="333"/>
      <c r="F78" s="334"/>
      <c r="G78" s="305" t="s">
        <v>46</v>
      </c>
      <c r="H78" s="306"/>
      <c r="I78" s="320"/>
      <c r="J78" s="320"/>
      <c r="K78" s="322"/>
    </row>
    <row r="79" spans="1:22" ht="15.75" customHeight="1" x14ac:dyDescent="0.2">
      <c r="A79" s="65"/>
      <c r="B79" s="66"/>
      <c r="C79" s="44"/>
      <c r="D79" s="44"/>
      <c r="E79" s="44"/>
      <c r="F79" s="44"/>
      <c r="G79" s="67"/>
      <c r="H79" s="66"/>
      <c r="I79" s="44"/>
      <c r="J79" s="44"/>
      <c r="K79" s="53"/>
    </row>
    <row r="80" spans="1:22" ht="15.75" customHeight="1" x14ac:dyDescent="0.2">
      <c r="A80" s="319" t="s">
        <v>45</v>
      </c>
      <c r="B80" s="306"/>
      <c r="C80" s="323" t="s">
        <v>322</v>
      </c>
      <c r="D80" s="323"/>
      <c r="E80" s="323"/>
      <c r="F80" s="324"/>
      <c r="G80" s="68" t="s">
        <v>45</v>
      </c>
      <c r="I80" s="323" t="s">
        <v>299</v>
      </c>
      <c r="J80" s="323"/>
      <c r="K80" s="325"/>
    </row>
    <row r="81" spans="1:12" ht="15.75" customHeight="1" x14ac:dyDescent="0.2">
      <c r="A81" s="65"/>
      <c r="B81" s="66"/>
      <c r="C81" s="44"/>
      <c r="D81" s="44"/>
      <c r="E81" s="44"/>
      <c r="F81" s="44"/>
      <c r="G81" s="67"/>
      <c r="H81" s="66"/>
      <c r="I81" s="44"/>
      <c r="J81" s="44"/>
      <c r="K81" s="53"/>
      <c r="L81" s="21"/>
    </row>
    <row r="82" spans="1:12" ht="15.75" customHeight="1" thickBot="1" x14ac:dyDescent="0.25">
      <c r="A82" s="319" t="s">
        <v>41</v>
      </c>
      <c r="B82" s="306"/>
      <c r="C82" s="304"/>
      <c r="D82" s="304"/>
      <c r="E82" s="304"/>
      <c r="F82" s="307"/>
      <c r="G82" s="305" t="s">
        <v>41</v>
      </c>
      <c r="H82" s="306"/>
      <c r="I82" s="304"/>
      <c r="J82" s="304"/>
      <c r="K82" s="308"/>
      <c r="L82" s="21"/>
    </row>
    <row r="83" spans="1:12" ht="15.75" customHeight="1" thickBot="1" x14ac:dyDescent="0.25">
      <c r="A83" s="65"/>
      <c r="B83" s="66"/>
      <c r="C83" s="69"/>
      <c r="D83" s="44"/>
      <c r="E83" s="44"/>
      <c r="F83" s="44"/>
      <c r="G83" s="67"/>
      <c r="H83" s="66"/>
      <c r="I83" s="69"/>
      <c r="J83" s="44"/>
      <c r="K83" s="53"/>
      <c r="L83" s="21"/>
    </row>
    <row r="84" spans="1:12" ht="15.75" customHeight="1" thickBot="1" x14ac:dyDescent="0.25">
      <c r="A84" s="319" t="s">
        <v>44</v>
      </c>
      <c r="B84" s="309"/>
      <c r="C84" s="310"/>
      <c r="D84" s="311"/>
      <c r="E84" s="311"/>
      <c r="F84" s="312"/>
      <c r="G84" s="305" t="s">
        <v>44</v>
      </c>
      <c r="H84" s="309"/>
      <c r="I84" s="313"/>
      <c r="J84" s="314"/>
      <c r="K84" s="315"/>
      <c r="L84" s="21"/>
    </row>
    <row r="85" spans="1:12" ht="15.75" customHeight="1" x14ac:dyDescent="0.2">
      <c r="A85" s="65"/>
      <c r="B85" s="66"/>
      <c r="C85" s="44"/>
      <c r="D85" s="44"/>
      <c r="E85" s="44"/>
      <c r="F85" s="44"/>
      <c r="G85" s="67"/>
      <c r="H85" s="66"/>
      <c r="I85" s="44"/>
      <c r="J85" s="44"/>
      <c r="K85" s="53"/>
      <c r="L85" s="21"/>
    </row>
    <row r="86" spans="1:12" ht="15.75" customHeight="1" x14ac:dyDescent="0.2">
      <c r="A86" s="305" t="s">
        <v>46</v>
      </c>
      <c r="B86" s="306"/>
      <c r="C86" s="320"/>
      <c r="D86" s="320"/>
      <c r="E86" s="320"/>
      <c r="F86" s="321"/>
      <c r="G86" s="305" t="s">
        <v>46</v>
      </c>
      <c r="H86" s="306"/>
      <c r="I86" s="320"/>
      <c r="J86" s="320"/>
      <c r="K86" s="322"/>
      <c r="L86" s="21"/>
    </row>
    <row r="87" spans="1:12" ht="15.75" customHeight="1" x14ac:dyDescent="0.2">
      <c r="A87" s="67"/>
      <c r="B87" s="66"/>
      <c r="C87" s="44"/>
      <c r="D87" s="44"/>
      <c r="E87" s="44"/>
      <c r="F87" s="70"/>
      <c r="G87" s="67"/>
      <c r="H87" s="66"/>
      <c r="I87" s="44"/>
      <c r="J87" s="44"/>
      <c r="K87" s="53"/>
      <c r="L87" s="21"/>
    </row>
    <row r="88" spans="1:12" ht="15.75" customHeight="1" x14ac:dyDescent="0.2">
      <c r="A88" s="68" t="s">
        <v>45</v>
      </c>
      <c r="C88" s="323" t="s">
        <v>114</v>
      </c>
      <c r="D88" s="323"/>
      <c r="E88" s="323"/>
      <c r="F88" s="324"/>
      <c r="G88" s="68" t="s">
        <v>45</v>
      </c>
      <c r="I88" s="323" t="s">
        <v>99</v>
      </c>
      <c r="J88" s="323"/>
      <c r="K88" s="325"/>
      <c r="L88" s="21"/>
    </row>
    <row r="89" spans="1:12" ht="15.75" customHeight="1" x14ac:dyDescent="0.2">
      <c r="A89" s="67"/>
      <c r="B89" s="66"/>
      <c r="C89" s="44"/>
      <c r="D89" s="44"/>
      <c r="E89" s="44"/>
      <c r="F89" s="71"/>
      <c r="G89" s="66"/>
      <c r="H89" s="66"/>
      <c r="I89" s="44"/>
      <c r="J89" s="44"/>
      <c r="K89" s="53"/>
      <c r="L89" s="21"/>
    </row>
    <row r="90" spans="1:12" ht="15.75" customHeight="1" thickBot="1" x14ac:dyDescent="0.25">
      <c r="A90" s="305" t="s">
        <v>41</v>
      </c>
      <c r="B90" s="306"/>
      <c r="C90" s="304"/>
      <c r="D90" s="304"/>
      <c r="E90" s="304"/>
      <c r="F90" s="307"/>
      <c r="G90" s="306" t="s">
        <v>41</v>
      </c>
      <c r="H90" s="306"/>
      <c r="I90" s="304"/>
      <c r="J90" s="304"/>
      <c r="K90" s="308"/>
      <c r="L90" s="21"/>
    </row>
    <row r="91" spans="1:12" ht="15.75" customHeight="1" thickBot="1" x14ac:dyDescent="0.25">
      <c r="A91" s="67"/>
      <c r="B91" s="66"/>
      <c r="C91" s="69"/>
      <c r="D91" s="44"/>
      <c r="E91" s="44"/>
      <c r="F91" s="72"/>
      <c r="G91" s="66"/>
      <c r="H91" s="66"/>
      <c r="I91" s="69"/>
      <c r="J91" s="44"/>
      <c r="K91" s="53"/>
      <c r="L91" s="21"/>
    </row>
    <row r="92" spans="1:12" ht="15.75" customHeight="1" thickBot="1" x14ac:dyDescent="0.25">
      <c r="A92" s="305" t="s">
        <v>44</v>
      </c>
      <c r="B92" s="309"/>
      <c r="C92" s="310"/>
      <c r="D92" s="311"/>
      <c r="E92" s="311"/>
      <c r="F92" s="312"/>
      <c r="G92" s="306" t="s">
        <v>44</v>
      </c>
      <c r="H92" s="309"/>
      <c r="I92" s="313"/>
      <c r="J92" s="314"/>
      <c r="K92" s="315"/>
      <c r="L92" s="21"/>
    </row>
    <row r="93" spans="1:12" ht="15.75" customHeight="1" thickBot="1" x14ac:dyDescent="0.25">
      <c r="A93" s="20"/>
      <c r="B93" s="21"/>
      <c r="C93" s="21"/>
      <c r="D93" s="21"/>
      <c r="E93" s="21"/>
      <c r="F93" s="21"/>
      <c r="G93" s="73"/>
      <c r="H93" s="66"/>
      <c r="I93" s="69"/>
      <c r="J93" s="69"/>
      <c r="K93" s="74"/>
      <c r="L93" s="21"/>
    </row>
    <row r="94" spans="1:12" ht="15.75" customHeight="1" thickBot="1" x14ac:dyDescent="0.25">
      <c r="A94" s="316" t="s">
        <v>43</v>
      </c>
      <c r="B94" s="317"/>
      <c r="C94" s="317"/>
      <c r="D94" s="317"/>
      <c r="E94" s="317"/>
      <c r="F94" s="317"/>
      <c r="G94" s="317"/>
      <c r="H94" s="317"/>
      <c r="I94" s="317"/>
      <c r="J94" s="317"/>
      <c r="K94" s="318"/>
    </row>
    <row r="95" spans="1:12" ht="15.75" customHeight="1" thickBot="1" x14ac:dyDescent="0.25">
      <c r="A95" s="75"/>
      <c r="B95" s="76"/>
      <c r="C95" s="76"/>
      <c r="D95" s="76"/>
      <c r="E95" s="76"/>
      <c r="F95" s="76"/>
      <c r="G95" s="76"/>
      <c r="H95" s="76"/>
      <c r="I95" s="76"/>
      <c r="J95" s="76"/>
      <c r="K95" s="77"/>
    </row>
    <row r="96" spans="1:12" ht="15.75" customHeight="1" thickBot="1" x14ac:dyDescent="0.25">
      <c r="A96" s="298" t="s">
        <v>42</v>
      </c>
      <c r="B96" s="299"/>
      <c r="C96" s="300"/>
      <c r="D96" s="301"/>
      <c r="E96" s="301"/>
      <c r="F96" s="302"/>
      <c r="G96" s="21"/>
      <c r="H96" s="21"/>
      <c r="I96" s="21"/>
      <c r="J96" s="21"/>
      <c r="K96" s="22"/>
    </row>
    <row r="97" spans="1:12" ht="15.75" customHeight="1" x14ac:dyDescent="0.2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2"/>
    </row>
    <row r="98" spans="1:12" ht="15.75" customHeight="1" thickBot="1" x14ac:dyDescent="0.25">
      <c r="A98" s="298" t="s">
        <v>41</v>
      </c>
      <c r="B98" s="303"/>
      <c r="C98" s="304"/>
      <c r="D98" s="304"/>
      <c r="E98" s="304"/>
      <c r="F98" s="304"/>
      <c r="G98" s="21"/>
      <c r="H98" s="21"/>
      <c r="I98" s="21"/>
      <c r="J98" s="21"/>
      <c r="K98" s="22"/>
    </row>
    <row r="99" spans="1:12" ht="15.75" customHeight="1" thickBot="1" x14ac:dyDescent="0.25">
      <c r="A99" s="78"/>
      <c r="B99" s="79"/>
      <c r="C99" s="79"/>
      <c r="D99" s="79"/>
      <c r="E99" s="79"/>
      <c r="F99" s="79"/>
      <c r="G99" s="79"/>
      <c r="H99" s="79"/>
      <c r="I99" s="79"/>
      <c r="J99" s="79"/>
      <c r="K99" s="80"/>
    </row>
    <row r="100" spans="1:12" ht="15.75" customHeight="1" x14ac:dyDescent="0.2">
      <c r="A100" s="81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2" ht="15.75" customHeight="1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2" ht="15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2" ht="15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2" ht="15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2" ht="15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2" ht="15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5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2" ht="15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5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5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5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5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5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5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15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15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ht="15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15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ht="15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15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15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15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15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15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15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5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5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15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15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15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15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15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5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15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15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15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15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15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15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15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15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5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15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15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5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5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5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5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15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15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15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15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5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15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5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5.75" customHeight="1" x14ac:dyDescent="0.2">
      <c r="L162" s="21"/>
    </row>
    <row r="163" spans="1:12" ht="15.75" customHeight="1" x14ac:dyDescent="0.2">
      <c r="L163" s="21"/>
    </row>
    <row r="164" spans="1:12" ht="15.75" customHeight="1" x14ac:dyDescent="0.2">
      <c r="L164" s="21"/>
    </row>
    <row r="165" spans="1:12" ht="15.75" customHeight="1" x14ac:dyDescent="0.2">
      <c r="L165" s="21"/>
    </row>
    <row r="166" spans="1:12" ht="15.75" customHeight="1" x14ac:dyDescent="0.2">
      <c r="L166" s="21"/>
    </row>
    <row r="167" spans="1:12" ht="15.75" customHeight="1" x14ac:dyDescent="0.2">
      <c r="L167" s="21"/>
    </row>
  </sheetData>
  <sheetProtection selectLockedCells="1"/>
  <protectedRanges>
    <protectedRange sqref="F19:K19" name="Raspon3_1"/>
  </protectedRanges>
  <mergeCells count="181">
    <mergeCell ref="F21:K21"/>
    <mergeCell ref="A15:E15"/>
    <mergeCell ref="F15:K15"/>
    <mergeCell ref="F23:K23"/>
    <mergeCell ref="A1:K5"/>
    <mergeCell ref="A7:K8"/>
    <mergeCell ref="A10:H12"/>
    <mergeCell ref="I11:J11"/>
    <mergeCell ref="A13:K13"/>
    <mergeCell ref="A14:E14"/>
    <mergeCell ref="F14:K14"/>
    <mergeCell ref="A16:E16"/>
    <mergeCell ref="F16:K16"/>
    <mergeCell ref="A17:E17"/>
    <mergeCell ref="F17:K17"/>
    <mergeCell ref="A18:E18"/>
    <mergeCell ref="F18:K18"/>
    <mergeCell ref="A19:E19"/>
    <mergeCell ref="F19:K19"/>
    <mergeCell ref="A20:E20"/>
    <mergeCell ref="F20:K20"/>
    <mergeCell ref="A21:E21"/>
    <mergeCell ref="A22:E22"/>
    <mergeCell ref="F22:K22"/>
    <mergeCell ref="A23:E23"/>
    <mergeCell ref="A24:E24"/>
    <mergeCell ref="F24:K24"/>
    <mergeCell ref="A25:E25"/>
    <mergeCell ref="F25:K25"/>
    <mergeCell ref="A26:E26"/>
    <mergeCell ref="G26:H26"/>
    <mergeCell ref="J26:K26"/>
    <mergeCell ref="A27:E27"/>
    <mergeCell ref="F27:K27"/>
    <mergeCell ref="A29:H29"/>
    <mergeCell ref="I29:K29"/>
    <mergeCell ref="A30:H30"/>
    <mergeCell ref="I30:K30"/>
    <mergeCell ref="A31:H31"/>
    <mergeCell ref="I31:K31"/>
    <mergeCell ref="A32:H32"/>
    <mergeCell ref="I32:K32"/>
    <mergeCell ref="F28:K28"/>
    <mergeCell ref="A28:E28"/>
    <mergeCell ref="A33:K34"/>
    <mergeCell ref="A35:G35"/>
    <mergeCell ref="H35:I35"/>
    <mergeCell ref="J35:K35"/>
    <mergeCell ref="A36:G37"/>
    <mergeCell ref="J36:K36"/>
    <mergeCell ref="J37:K37"/>
    <mergeCell ref="H38:I38"/>
    <mergeCell ref="J38:K38"/>
    <mergeCell ref="A39:E41"/>
    <mergeCell ref="F39:G39"/>
    <mergeCell ref="H39:I39"/>
    <mergeCell ref="F40:G41"/>
    <mergeCell ref="H40:I41"/>
    <mergeCell ref="J40:J41"/>
    <mergeCell ref="K40:K41"/>
    <mergeCell ref="A42:E44"/>
    <mergeCell ref="F42:G42"/>
    <mergeCell ref="H42:I42"/>
    <mergeCell ref="F43:G43"/>
    <mergeCell ref="H43:I43"/>
    <mergeCell ref="F44:K44"/>
    <mergeCell ref="A45:E47"/>
    <mergeCell ref="F45:G45"/>
    <mergeCell ref="H45:I45"/>
    <mergeCell ref="F46:G46"/>
    <mergeCell ref="H46:I46"/>
    <mergeCell ref="F47:K47"/>
    <mergeCell ref="A48:E49"/>
    <mergeCell ref="F48:G48"/>
    <mergeCell ref="H48:I48"/>
    <mergeCell ref="F49:G49"/>
    <mergeCell ref="H49:I49"/>
    <mergeCell ref="A51:K51"/>
    <mergeCell ref="A52:B52"/>
    <mergeCell ref="C52:E52"/>
    <mergeCell ref="F52:G52"/>
    <mergeCell ref="H52:I52"/>
    <mergeCell ref="J52:K52"/>
    <mergeCell ref="A53:B53"/>
    <mergeCell ref="C53:E53"/>
    <mergeCell ref="F53:G53"/>
    <mergeCell ref="H53:I53"/>
    <mergeCell ref="J53:K53"/>
    <mergeCell ref="A56:K57"/>
    <mergeCell ref="B58:C58"/>
    <mergeCell ref="F58:G58"/>
    <mergeCell ref="H58:I58"/>
    <mergeCell ref="J58:K58"/>
    <mergeCell ref="B59:C59"/>
    <mergeCell ref="F59:G59"/>
    <mergeCell ref="H59:I59"/>
    <mergeCell ref="J59:K59"/>
    <mergeCell ref="B69:C69"/>
    <mergeCell ref="F69:G69"/>
    <mergeCell ref="H69:I69"/>
    <mergeCell ref="J69:K69"/>
    <mergeCell ref="A70:I70"/>
    <mergeCell ref="J70:K70"/>
    <mergeCell ref="A71:I71"/>
    <mergeCell ref="J71:K71"/>
    <mergeCell ref="A72:C72"/>
    <mergeCell ref="D72:E72"/>
    <mergeCell ref="F72:K73"/>
    <mergeCell ref="A73:C73"/>
    <mergeCell ref="D73:E73"/>
    <mergeCell ref="A74:K76"/>
    <mergeCell ref="A78:B78"/>
    <mergeCell ref="C78:F78"/>
    <mergeCell ref="G78:H78"/>
    <mergeCell ref="I78:K78"/>
    <mergeCell ref="A80:B80"/>
    <mergeCell ref="C80:F80"/>
    <mergeCell ref="I80:K80"/>
    <mergeCell ref="A82:B82"/>
    <mergeCell ref="C82:F82"/>
    <mergeCell ref="G82:H82"/>
    <mergeCell ref="I82:K82"/>
    <mergeCell ref="A84:B84"/>
    <mergeCell ref="C84:F84"/>
    <mergeCell ref="G84:H84"/>
    <mergeCell ref="I84:K84"/>
    <mergeCell ref="A86:B86"/>
    <mergeCell ref="C86:F86"/>
    <mergeCell ref="G86:H86"/>
    <mergeCell ref="I86:K86"/>
    <mergeCell ref="C88:F88"/>
    <mergeCell ref="I88:K88"/>
    <mergeCell ref="A96:B96"/>
    <mergeCell ref="C96:F96"/>
    <mergeCell ref="A98:B98"/>
    <mergeCell ref="C98:F98"/>
    <mergeCell ref="A90:B90"/>
    <mergeCell ref="C90:F90"/>
    <mergeCell ref="G90:H90"/>
    <mergeCell ref="I90:K90"/>
    <mergeCell ref="A92:B92"/>
    <mergeCell ref="C92:F92"/>
    <mergeCell ref="G92:H92"/>
    <mergeCell ref="I92:K92"/>
    <mergeCell ref="A94:K94"/>
    <mergeCell ref="B60:C60"/>
    <mergeCell ref="F60:G60"/>
    <mergeCell ref="H60:I60"/>
    <mergeCell ref="J60:K60"/>
    <mergeCell ref="B61:C61"/>
    <mergeCell ref="F61:G61"/>
    <mergeCell ref="H61:I61"/>
    <mergeCell ref="J61:K61"/>
    <mergeCell ref="B62:C62"/>
    <mergeCell ref="F62:G62"/>
    <mergeCell ref="H62:I62"/>
    <mergeCell ref="J62:K62"/>
    <mergeCell ref="B63:C63"/>
    <mergeCell ref="F63:G63"/>
    <mergeCell ref="H63:I63"/>
    <mergeCell ref="J63:K63"/>
    <mergeCell ref="B64:C64"/>
    <mergeCell ref="F64:G64"/>
    <mergeCell ref="H64:I64"/>
    <mergeCell ref="J64:K64"/>
    <mergeCell ref="B65:C65"/>
    <mergeCell ref="F65:G65"/>
    <mergeCell ref="H65:I65"/>
    <mergeCell ref="J65:K65"/>
    <mergeCell ref="B66:C66"/>
    <mergeCell ref="F66:G66"/>
    <mergeCell ref="H66:I66"/>
    <mergeCell ref="J66:K66"/>
    <mergeCell ref="B67:C67"/>
    <mergeCell ref="F67:G67"/>
    <mergeCell ref="H67:I67"/>
    <mergeCell ref="J67:K67"/>
    <mergeCell ref="B68:C68"/>
    <mergeCell ref="F68:G68"/>
    <mergeCell ref="H68:I68"/>
    <mergeCell ref="J68:K68"/>
  </mergeCells>
  <printOptions horizontalCentered="1" verticalCentered="1"/>
  <pageMargins left="0.59055118110236227" right="0.15748031496062992" top="0.15748031496062992" bottom="0.15748031496062992" header="0.15748031496062992" footer="0.32"/>
  <pageSetup paperSize="9" scale="67" orientation="portrait" r:id="rId1"/>
  <headerFooter alignWithMargins="0"/>
  <rowBreaks count="1" manualBreakCount="1">
    <brk id="5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9</xdr:col>
                    <xdr:colOff>514350</xdr:colOff>
                    <xdr:row>37</xdr:row>
                    <xdr:rowOff>0</xdr:rowOff>
                  </from>
                  <to>
                    <xdr:col>11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85725</xdr:rowOff>
                  </from>
                  <to>
                    <xdr:col>10</xdr:col>
                    <xdr:colOff>571500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95250</xdr:rowOff>
                  </from>
                  <to>
                    <xdr:col>11</xdr:col>
                    <xdr:colOff>514350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495300</xdr:colOff>
                    <xdr:row>39</xdr:row>
                    <xdr:rowOff>95250</xdr:rowOff>
                  </from>
                  <to>
                    <xdr:col>9</xdr:col>
                    <xdr:colOff>266700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5</xdr:col>
                    <xdr:colOff>533400</xdr:colOff>
                    <xdr:row>39</xdr:row>
                    <xdr:rowOff>104775</xdr:rowOff>
                  </from>
                  <to>
                    <xdr:col>7</xdr:col>
                    <xdr:colOff>352425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9525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42</xdr:row>
                    <xdr:rowOff>9525</xdr:rowOff>
                  </from>
                  <to>
                    <xdr:col>9</xdr:col>
                    <xdr:colOff>276225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9525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7</xdr:col>
                    <xdr:colOff>504825</xdr:colOff>
                    <xdr:row>45</xdr:row>
                    <xdr:rowOff>9525</xdr:rowOff>
                  </from>
                  <to>
                    <xdr:col>9</xdr:col>
                    <xdr:colOff>276225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190500</xdr:rowOff>
                  </from>
                  <to>
                    <xdr:col>11</xdr:col>
                    <xdr:colOff>514350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190500</xdr:rowOff>
                  </from>
                  <to>
                    <xdr:col>10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190500</xdr:rowOff>
                  </from>
                  <to>
                    <xdr:col>11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8</xdr:col>
                    <xdr:colOff>571500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36</xdr:row>
                    <xdr:rowOff>9525</xdr:rowOff>
                  </from>
                  <to>
                    <xdr:col>9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36</xdr:row>
                    <xdr:rowOff>9525</xdr:rowOff>
                  </from>
                  <to>
                    <xdr:col>11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9</xdr:col>
                    <xdr:colOff>476250</xdr:colOff>
                    <xdr:row>34</xdr:row>
                    <xdr:rowOff>0</xdr:rowOff>
                  </from>
                  <to>
                    <xdr:col>11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514350</xdr:colOff>
                    <xdr:row>47</xdr:row>
                    <xdr:rowOff>190500</xdr:rowOff>
                  </from>
                  <to>
                    <xdr:col>7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180975</xdr:rowOff>
                  </from>
                  <to>
                    <xdr:col>9</xdr:col>
                    <xdr:colOff>295275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171450</xdr:rowOff>
                  </from>
                  <to>
                    <xdr:col>10</xdr:col>
                    <xdr:colOff>571500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171450</xdr:rowOff>
                  </from>
                  <to>
                    <xdr:col>11</xdr:col>
                    <xdr:colOff>514350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0</xdr:rowOff>
                  </from>
                  <to>
                    <xdr:col>9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0</xdr:rowOff>
                  </from>
                  <to>
                    <xdr:col>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0</xdr:col>
                    <xdr:colOff>514350</xdr:colOff>
                    <xdr:row>52</xdr:row>
                    <xdr:rowOff>9525</xdr:rowOff>
                  </from>
                  <to>
                    <xdr:col>2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51</xdr:row>
                    <xdr:rowOff>190500</xdr:rowOff>
                  </from>
                  <to>
                    <xdr:col>4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514350</xdr:colOff>
                    <xdr:row>52</xdr:row>
                    <xdr:rowOff>9525</xdr:rowOff>
                  </from>
                  <to>
                    <xdr:col>7</xdr:col>
                    <xdr:colOff>333375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7</xdr:col>
                    <xdr:colOff>514350</xdr:colOff>
                    <xdr:row>52</xdr:row>
                    <xdr:rowOff>9525</xdr:rowOff>
                  </from>
                  <to>
                    <xdr:col>9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9</xdr:col>
                    <xdr:colOff>514350</xdr:colOff>
                    <xdr:row>52</xdr:row>
                    <xdr:rowOff>9525</xdr:rowOff>
                  </from>
                  <to>
                    <xdr:col>11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view="pageBreakPreview" zoomScaleNormal="100" zoomScaleSheetLayoutView="100" workbookViewId="0">
      <selection activeCell="M22" sqref="M22"/>
    </sheetView>
  </sheetViews>
  <sheetFormatPr defaultRowHeight="15.75" customHeight="1" x14ac:dyDescent="0.2"/>
  <cols>
    <col min="1" max="1" width="9.140625" style="83"/>
    <col min="2" max="2" width="10.7109375" style="83" customWidth="1"/>
    <col min="3" max="3" width="10.85546875" style="83" customWidth="1"/>
    <col min="4" max="4" width="16.5703125" style="83" customWidth="1"/>
    <col min="5" max="5" width="12.28515625" style="83" customWidth="1"/>
    <col min="6" max="6" width="9.140625" style="83"/>
    <col min="7" max="7" width="12.85546875" style="83" customWidth="1"/>
    <col min="8" max="8" width="20.5703125" style="83" customWidth="1"/>
    <col min="9" max="9" width="14.5703125" style="83" customWidth="1"/>
    <col min="10" max="10" width="11.140625" style="83" customWidth="1"/>
    <col min="11" max="11" width="9.140625" style="83"/>
    <col min="12" max="12" width="11.42578125" style="83" customWidth="1"/>
    <col min="13" max="13" width="9" style="83" customWidth="1"/>
    <col min="14" max="257" width="9.140625" style="83"/>
    <col min="258" max="258" width="10.7109375" style="83" customWidth="1"/>
    <col min="259" max="259" width="14" style="83" customWidth="1"/>
    <col min="260" max="260" width="11.85546875" style="83" customWidth="1"/>
    <col min="261" max="261" width="16.28515625" style="83" customWidth="1"/>
    <col min="262" max="262" width="9.140625" style="83"/>
    <col min="263" max="263" width="12.5703125" style="83" customWidth="1"/>
    <col min="264" max="264" width="17.140625" style="83" customWidth="1"/>
    <col min="265" max="267" width="9.140625" style="83"/>
    <col min="268" max="269" width="0" style="83" hidden="1" customWidth="1"/>
    <col min="270" max="513" width="9.140625" style="83"/>
    <col min="514" max="514" width="10.7109375" style="83" customWidth="1"/>
    <col min="515" max="515" width="14" style="83" customWidth="1"/>
    <col min="516" max="516" width="11.85546875" style="83" customWidth="1"/>
    <col min="517" max="517" width="16.28515625" style="83" customWidth="1"/>
    <col min="518" max="518" width="9.140625" style="83"/>
    <col min="519" max="519" width="12.5703125" style="83" customWidth="1"/>
    <col min="520" max="520" width="17.140625" style="83" customWidth="1"/>
    <col min="521" max="523" width="9.140625" style="83"/>
    <col min="524" max="525" width="0" style="83" hidden="1" customWidth="1"/>
    <col min="526" max="769" width="9.140625" style="83"/>
    <col min="770" max="770" width="10.7109375" style="83" customWidth="1"/>
    <col min="771" max="771" width="14" style="83" customWidth="1"/>
    <col min="772" max="772" width="11.85546875" style="83" customWidth="1"/>
    <col min="773" max="773" width="16.28515625" style="83" customWidth="1"/>
    <col min="774" max="774" width="9.140625" style="83"/>
    <col min="775" max="775" width="12.5703125" style="83" customWidth="1"/>
    <col min="776" max="776" width="17.140625" style="83" customWidth="1"/>
    <col min="777" max="779" width="9.140625" style="83"/>
    <col min="780" max="781" width="0" style="83" hidden="1" customWidth="1"/>
    <col min="782" max="1025" width="9.140625" style="83"/>
    <col min="1026" max="1026" width="10.7109375" style="83" customWidth="1"/>
    <col min="1027" max="1027" width="14" style="83" customWidth="1"/>
    <col min="1028" max="1028" width="11.85546875" style="83" customWidth="1"/>
    <col min="1029" max="1029" width="16.28515625" style="83" customWidth="1"/>
    <col min="1030" max="1030" width="9.140625" style="83"/>
    <col min="1031" max="1031" width="12.5703125" style="83" customWidth="1"/>
    <col min="1032" max="1032" width="17.140625" style="83" customWidth="1"/>
    <col min="1033" max="1035" width="9.140625" style="83"/>
    <col min="1036" max="1037" width="0" style="83" hidden="1" customWidth="1"/>
    <col min="1038" max="1281" width="9.140625" style="83"/>
    <col min="1282" max="1282" width="10.7109375" style="83" customWidth="1"/>
    <col min="1283" max="1283" width="14" style="83" customWidth="1"/>
    <col min="1284" max="1284" width="11.85546875" style="83" customWidth="1"/>
    <col min="1285" max="1285" width="16.28515625" style="83" customWidth="1"/>
    <col min="1286" max="1286" width="9.140625" style="83"/>
    <col min="1287" max="1287" width="12.5703125" style="83" customWidth="1"/>
    <col min="1288" max="1288" width="17.140625" style="83" customWidth="1"/>
    <col min="1289" max="1291" width="9.140625" style="83"/>
    <col min="1292" max="1293" width="0" style="83" hidden="1" customWidth="1"/>
    <col min="1294" max="1537" width="9.140625" style="83"/>
    <col min="1538" max="1538" width="10.7109375" style="83" customWidth="1"/>
    <col min="1539" max="1539" width="14" style="83" customWidth="1"/>
    <col min="1540" max="1540" width="11.85546875" style="83" customWidth="1"/>
    <col min="1541" max="1541" width="16.28515625" style="83" customWidth="1"/>
    <col min="1542" max="1542" width="9.140625" style="83"/>
    <col min="1543" max="1543" width="12.5703125" style="83" customWidth="1"/>
    <col min="1544" max="1544" width="17.140625" style="83" customWidth="1"/>
    <col min="1545" max="1547" width="9.140625" style="83"/>
    <col min="1548" max="1549" width="0" style="83" hidden="1" customWidth="1"/>
    <col min="1550" max="1793" width="9.140625" style="83"/>
    <col min="1794" max="1794" width="10.7109375" style="83" customWidth="1"/>
    <col min="1795" max="1795" width="14" style="83" customWidth="1"/>
    <col min="1796" max="1796" width="11.85546875" style="83" customWidth="1"/>
    <col min="1797" max="1797" width="16.28515625" style="83" customWidth="1"/>
    <col min="1798" max="1798" width="9.140625" style="83"/>
    <col min="1799" max="1799" width="12.5703125" style="83" customWidth="1"/>
    <col min="1800" max="1800" width="17.140625" style="83" customWidth="1"/>
    <col min="1801" max="1803" width="9.140625" style="83"/>
    <col min="1804" max="1805" width="0" style="83" hidden="1" customWidth="1"/>
    <col min="1806" max="2049" width="9.140625" style="83"/>
    <col min="2050" max="2050" width="10.7109375" style="83" customWidth="1"/>
    <col min="2051" max="2051" width="14" style="83" customWidth="1"/>
    <col min="2052" max="2052" width="11.85546875" style="83" customWidth="1"/>
    <col min="2053" max="2053" width="16.28515625" style="83" customWidth="1"/>
    <col min="2054" max="2054" width="9.140625" style="83"/>
    <col min="2055" max="2055" width="12.5703125" style="83" customWidth="1"/>
    <col min="2056" max="2056" width="17.140625" style="83" customWidth="1"/>
    <col min="2057" max="2059" width="9.140625" style="83"/>
    <col min="2060" max="2061" width="0" style="83" hidden="1" customWidth="1"/>
    <col min="2062" max="2305" width="9.140625" style="83"/>
    <col min="2306" max="2306" width="10.7109375" style="83" customWidth="1"/>
    <col min="2307" max="2307" width="14" style="83" customWidth="1"/>
    <col min="2308" max="2308" width="11.85546875" style="83" customWidth="1"/>
    <col min="2309" max="2309" width="16.28515625" style="83" customWidth="1"/>
    <col min="2310" max="2310" width="9.140625" style="83"/>
    <col min="2311" max="2311" width="12.5703125" style="83" customWidth="1"/>
    <col min="2312" max="2312" width="17.140625" style="83" customWidth="1"/>
    <col min="2313" max="2315" width="9.140625" style="83"/>
    <col min="2316" max="2317" width="0" style="83" hidden="1" customWidth="1"/>
    <col min="2318" max="2561" width="9.140625" style="83"/>
    <col min="2562" max="2562" width="10.7109375" style="83" customWidth="1"/>
    <col min="2563" max="2563" width="14" style="83" customWidth="1"/>
    <col min="2564" max="2564" width="11.85546875" style="83" customWidth="1"/>
    <col min="2565" max="2565" width="16.28515625" style="83" customWidth="1"/>
    <col min="2566" max="2566" width="9.140625" style="83"/>
    <col min="2567" max="2567" width="12.5703125" style="83" customWidth="1"/>
    <col min="2568" max="2568" width="17.140625" style="83" customWidth="1"/>
    <col min="2569" max="2571" width="9.140625" style="83"/>
    <col min="2572" max="2573" width="0" style="83" hidden="1" customWidth="1"/>
    <col min="2574" max="2817" width="9.140625" style="83"/>
    <col min="2818" max="2818" width="10.7109375" style="83" customWidth="1"/>
    <col min="2819" max="2819" width="14" style="83" customWidth="1"/>
    <col min="2820" max="2820" width="11.85546875" style="83" customWidth="1"/>
    <col min="2821" max="2821" width="16.28515625" style="83" customWidth="1"/>
    <col min="2822" max="2822" width="9.140625" style="83"/>
    <col min="2823" max="2823" width="12.5703125" style="83" customWidth="1"/>
    <col min="2824" max="2824" width="17.140625" style="83" customWidth="1"/>
    <col min="2825" max="2827" width="9.140625" style="83"/>
    <col min="2828" max="2829" width="0" style="83" hidden="1" customWidth="1"/>
    <col min="2830" max="3073" width="9.140625" style="83"/>
    <col min="3074" max="3074" width="10.7109375" style="83" customWidth="1"/>
    <col min="3075" max="3075" width="14" style="83" customWidth="1"/>
    <col min="3076" max="3076" width="11.85546875" style="83" customWidth="1"/>
    <col min="3077" max="3077" width="16.28515625" style="83" customWidth="1"/>
    <col min="3078" max="3078" width="9.140625" style="83"/>
    <col min="3079" max="3079" width="12.5703125" style="83" customWidth="1"/>
    <col min="3080" max="3080" width="17.140625" style="83" customWidth="1"/>
    <col min="3081" max="3083" width="9.140625" style="83"/>
    <col min="3084" max="3085" width="0" style="83" hidden="1" customWidth="1"/>
    <col min="3086" max="3329" width="9.140625" style="83"/>
    <col min="3330" max="3330" width="10.7109375" style="83" customWidth="1"/>
    <col min="3331" max="3331" width="14" style="83" customWidth="1"/>
    <col min="3332" max="3332" width="11.85546875" style="83" customWidth="1"/>
    <col min="3333" max="3333" width="16.28515625" style="83" customWidth="1"/>
    <col min="3334" max="3334" width="9.140625" style="83"/>
    <col min="3335" max="3335" width="12.5703125" style="83" customWidth="1"/>
    <col min="3336" max="3336" width="17.140625" style="83" customWidth="1"/>
    <col min="3337" max="3339" width="9.140625" style="83"/>
    <col min="3340" max="3341" width="0" style="83" hidden="1" customWidth="1"/>
    <col min="3342" max="3585" width="9.140625" style="83"/>
    <col min="3586" max="3586" width="10.7109375" style="83" customWidth="1"/>
    <col min="3587" max="3587" width="14" style="83" customWidth="1"/>
    <col min="3588" max="3588" width="11.85546875" style="83" customWidth="1"/>
    <col min="3589" max="3589" width="16.28515625" style="83" customWidth="1"/>
    <col min="3590" max="3590" width="9.140625" style="83"/>
    <col min="3591" max="3591" width="12.5703125" style="83" customWidth="1"/>
    <col min="3592" max="3592" width="17.140625" style="83" customWidth="1"/>
    <col min="3593" max="3595" width="9.140625" style="83"/>
    <col min="3596" max="3597" width="0" style="83" hidden="1" customWidth="1"/>
    <col min="3598" max="3841" width="9.140625" style="83"/>
    <col min="3842" max="3842" width="10.7109375" style="83" customWidth="1"/>
    <col min="3843" max="3843" width="14" style="83" customWidth="1"/>
    <col min="3844" max="3844" width="11.85546875" style="83" customWidth="1"/>
    <col min="3845" max="3845" width="16.28515625" style="83" customWidth="1"/>
    <col min="3846" max="3846" width="9.140625" style="83"/>
    <col min="3847" max="3847" width="12.5703125" style="83" customWidth="1"/>
    <col min="3848" max="3848" width="17.140625" style="83" customWidth="1"/>
    <col min="3849" max="3851" width="9.140625" style="83"/>
    <col min="3852" max="3853" width="0" style="83" hidden="1" customWidth="1"/>
    <col min="3854" max="4097" width="9.140625" style="83"/>
    <col min="4098" max="4098" width="10.7109375" style="83" customWidth="1"/>
    <col min="4099" max="4099" width="14" style="83" customWidth="1"/>
    <col min="4100" max="4100" width="11.85546875" style="83" customWidth="1"/>
    <col min="4101" max="4101" width="16.28515625" style="83" customWidth="1"/>
    <col min="4102" max="4102" width="9.140625" style="83"/>
    <col min="4103" max="4103" width="12.5703125" style="83" customWidth="1"/>
    <col min="4104" max="4104" width="17.140625" style="83" customWidth="1"/>
    <col min="4105" max="4107" width="9.140625" style="83"/>
    <col min="4108" max="4109" width="0" style="83" hidden="1" customWidth="1"/>
    <col min="4110" max="4353" width="9.140625" style="83"/>
    <col min="4354" max="4354" width="10.7109375" style="83" customWidth="1"/>
    <col min="4355" max="4355" width="14" style="83" customWidth="1"/>
    <col min="4356" max="4356" width="11.85546875" style="83" customWidth="1"/>
    <col min="4357" max="4357" width="16.28515625" style="83" customWidth="1"/>
    <col min="4358" max="4358" width="9.140625" style="83"/>
    <col min="4359" max="4359" width="12.5703125" style="83" customWidth="1"/>
    <col min="4360" max="4360" width="17.140625" style="83" customWidth="1"/>
    <col min="4361" max="4363" width="9.140625" style="83"/>
    <col min="4364" max="4365" width="0" style="83" hidden="1" customWidth="1"/>
    <col min="4366" max="4609" width="9.140625" style="83"/>
    <col min="4610" max="4610" width="10.7109375" style="83" customWidth="1"/>
    <col min="4611" max="4611" width="14" style="83" customWidth="1"/>
    <col min="4612" max="4612" width="11.85546875" style="83" customWidth="1"/>
    <col min="4613" max="4613" width="16.28515625" style="83" customWidth="1"/>
    <col min="4614" max="4614" width="9.140625" style="83"/>
    <col min="4615" max="4615" width="12.5703125" style="83" customWidth="1"/>
    <col min="4616" max="4616" width="17.140625" style="83" customWidth="1"/>
    <col min="4617" max="4619" width="9.140625" style="83"/>
    <col min="4620" max="4621" width="0" style="83" hidden="1" customWidth="1"/>
    <col min="4622" max="4865" width="9.140625" style="83"/>
    <col min="4866" max="4866" width="10.7109375" style="83" customWidth="1"/>
    <col min="4867" max="4867" width="14" style="83" customWidth="1"/>
    <col min="4868" max="4868" width="11.85546875" style="83" customWidth="1"/>
    <col min="4869" max="4869" width="16.28515625" style="83" customWidth="1"/>
    <col min="4870" max="4870" width="9.140625" style="83"/>
    <col min="4871" max="4871" width="12.5703125" style="83" customWidth="1"/>
    <col min="4872" max="4872" width="17.140625" style="83" customWidth="1"/>
    <col min="4873" max="4875" width="9.140625" style="83"/>
    <col min="4876" max="4877" width="0" style="83" hidden="1" customWidth="1"/>
    <col min="4878" max="5121" width="9.140625" style="83"/>
    <col min="5122" max="5122" width="10.7109375" style="83" customWidth="1"/>
    <col min="5123" max="5123" width="14" style="83" customWidth="1"/>
    <col min="5124" max="5124" width="11.85546875" style="83" customWidth="1"/>
    <col min="5125" max="5125" width="16.28515625" style="83" customWidth="1"/>
    <col min="5126" max="5126" width="9.140625" style="83"/>
    <col min="5127" max="5127" width="12.5703125" style="83" customWidth="1"/>
    <col min="5128" max="5128" width="17.140625" style="83" customWidth="1"/>
    <col min="5129" max="5131" width="9.140625" style="83"/>
    <col min="5132" max="5133" width="0" style="83" hidden="1" customWidth="1"/>
    <col min="5134" max="5377" width="9.140625" style="83"/>
    <col min="5378" max="5378" width="10.7109375" style="83" customWidth="1"/>
    <col min="5379" max="5379" width="14" style="83" customWidth="1"/>
    <col min="5380" max="5380" width="11.85546875" style="83" customWidth="1"/>
    <col min="5381" max="5381" width="16.28515625" style="83" customWidth="1"/>
    <col min="5382" max="5382" width="9.140625" style="83"/>
    <col min="5383" max="5383" width="12.5703125" style="83" customWidth="1"/>
    <col min="5384" max="5384" width="17.140625" style="83" customWidth="1"/>
    <col min="5385" max="5387" width="9.140625" style="83"/>
    <col min="5388" max="5389" width="0" style="83" hidden="1" customWidth="1"/>
    <col min="5390" max="5633" width="9.140625" style="83"/>
    <col min="5634" max="5634" width="10.7109375" style="83" customWidth="1"/>
    <col min="5635" max="5635" width="14" style="83" customWidth="1"/>
    <col min="5636" max="5636" width="11.85546875" style="83" customWidth="1"/>
    <col min="5637" max="5637" width="16.28515625" style="83" customWidth="1"/>
    <col min="5638" max="5638" width="9.140625" style="83"/>
    <col min="5639" max="5639" width="12.5703125" style="83" customWidth="1"/>
    <col min="5640" max="5640" width="17.140625" style="83" customWidth="1"/>
    <col min="5641" max="5643" width="9.140625" style="83"/>
    <col min="5644" max="5645" width="0" style="83" hidden="1" customWidth="1"/>
    <col min="5646" max="5889" width="9.140625" style="83"/>
    <col min="5890" max="5890" width="10.7109375" style="83" customWidth="1"/>
    <col min="5891" max="5891" width="14" style="83" customWidth="1"/>
    <col min="5892" max="5892" width="11.85546875" style="83" customWidth="1"/>
    <col min="5893" max="5893" width="16.28515625" style="83" customWidth="1"/>
    <col min="5894" max="5894" width="9.140625" style="83"/>
    <col min="5895" max="5895" width="12.5703125" style="83" customWidth="1"/>
    <col min="5896" max="5896" width="17.140625" style="83" customWidth="1"/>
    <col min="5897" max="5899" width="9.140625" style="83"/>
    <col min="5900" max="5901" width="0" style="83" hidden="1" customWidth="1"/>
    <col min="5902" max="6145" width="9.140625" style="83"/>
    <col min="6146" max="6146" width="10.7109375" style="83" customWidth="1"/>
    <col min="6147" max="6147" width="14" style="83" customWidth="1"/>
    <col min="6148" max="6148" width="11.85546875" style="83" customWidth="1"/>
    <col min="6149" max="6149" width="16.28515625" style="83" customWidth="1"/>
    <col min="6150" max="6150" width="9.140625" style="83"/>
    <col min="6151" max="6151" width="12.5703125" style="83" customWidth="1"/>
    <col min="6152" max="6152" width="17.140625" style="83" customWidth="1"/>
    <col min="6153" max="6155" width="9.140625" style="83"/>
    <col min="6156" max="6157" width="0" style="83" hidden="1" customWidth="1"/>
    <col min="6158" max="6401" width="9.140625" style="83"/>
    <col min="6402" max="6402" width="10.7109375" style="83" customWidth="1"/>
    <col min="6403" max="6403" width="14" style="83" customWidth="1"/>
    <col min="6404" max="6404" width="11.85546875" style="83" customWidth="1"/>
    <col min="6405" max="6405" width="16.28515625" style="83" customWidth="1"/>
    <col min="6406" max="6406" width="9.140625" style="83"/>
    <col min="6407" max="6407" width="12.5703125" style="83" customWidth="1"/>
    <col min="6408" max="6408" width="17.140625" style="83" customWidth="1"/>
    <col min="6409" max="6411" width="9.140625" style="83"/>
    <col min="6412" max="6413" width="0" style="83" hidden="1" customWidth="1"/>
    <col min="6414" max="6657" width="9.140625" style="83"/>
    <col min="6658" max="6658" width="10.7109375" style="83" customWidth="1"/>
    <col min="6659" max="6659" width="14" style="83" customWidth="1"/>
    <col min="6660" max="6660" width="11.85546875" style="83" customWidth="1"/>
    <col min="6661" max="6661" width="16.28515625" style="83" customWidth="1"/>
    <col min="6662" max="6662" width="9.140625" style="83"/>
    <col min="6663" max="6663" width="12.5703125" style="83" customWidth="1"/>
    <col min="6664" max="6664" width="17.140625" style="83" customWidth="1"/>
    <col min="6665" max="6667" width="9.140625" style="83"/>
    <col min="6668" max="6669" width="0" style="83" hidden="1" customWidth="1"/>
    <col min="6670" max="6913" width="9.140625" style="83"/>
    <col min="6914" max="6914" width="10.7109375" style="83" customWidth="1"/>
    <col min="6915" max="6915" width="14" style="83" customWidth="1"/>
    <col min="6916" max="6916" width="11.85546875" style="83" customWidth="1"/>
    <col min="6917" max="6917" width="16.28515625" style="83" customWidth="1"/>
    <col min="6918" max="6918" width="9.140625" style="83"/>
    <col min="6919" max="6919" width="12.5703125" style="83" customWidth="1"/>
    <col min="6920" max="6920" width="17.140625" style="83" customWidth="1"/>
    <col min="6921" max="6923" width="9.140625" style="83"/>
    <col min="6924" max="6925" width="0" style="83" hidden="1" customWidth="1"/>
    <col min="6926" max="7169" width="9.140625" style="83"/>
    <col min="7170" max="7170" width="10.7109375" style="83" customWidth="1"/>
    <col min="7171" max="7171" width="14" style="83" customWidth="1"/>
    <col min="7172" max="7172" width="11.85546875" style="83" customWidth="1"/>
    <col min="7173" max="7173" width="16.28515625" style="83" customWidth="1"/>
    <col min="7174" max="7174" width="9.140625" style="83"/>
    <col min="7175" max="7175" width="12.5703125" style="83" customWidth="1"/>
    <col min="7176" max="7176" width="17.140625" style="83" customWidth="1"/>
    <col min="7177" max="7179" width="9.140625" style="83"/>
    <col min="7180" max="7181" width="0" style="83" hidden="1" customWidth="1"/>
    <col min="7182" max="7425" width="9.140625" style="83"/>
    <col min="7426" max="7426" width="10.7109375" style="83" customWidth="1"/>
    <col min="7427" max="7427" width="14" style="83" customWidth="1"/>
    <col min="7428" max="7428" width="11.85546875" style="83" customWidth="1"/>
    <col min="7429" max="7429" width="16.28515625" style="83" customWidth="1"/>
    <col min="7430" max="7430" width="9.140625" style="83"/>
    <col min="7431" max="7431" width="12.5703125" style="83" customWidth="1"/>
    <col min="7432" max="7432" width="17.140625" style="83" customWidth="1"/>
    <col min="7433" max="7435" width="9.140625" style="83"/>
    <col min="7436" max="7437" width="0" style="83" hidden="1" customWidth="1"/>
    <col min="7438" max="7681" width="9.140625" style="83"/>
    <col min="7682" max="7682" width="10.7109375" style="83" customWidth="1"/>
    <col min="7683" max="7683" width="14" style="83" customWidth="1"/>
    <col min="7684" max="7684" width="11.85546875" style="83" customWidth="1"/>
    <col min="7685" max="7685" width="16.28515625" style="83" customWidth="1"/>
    <col min="7686" max="7686" width="9.140625" style="83"/>
    <col min="7687" max="7687" width="12.5703125" style="83" customWidth="1"/>
    <col min="7688" max="7688" width="17.140625" style="83" customWidth="1"/>
    <col min="7689" max="7691" width="9.140625" style="83"/>
    <col min="7692" max="7693" width="0" style="83" hidden="1" customWidth="1"/>
    <col min="7694" max="7937" width="9.140625" style="83"/>
    <col min="7938" max="7938" width="10.7109375" style="83" customWidth="1"/>
    <col min="7939" max="7939" width="14" style="83" customWidth="1"/>
    <col min="7940" max="7940" width="11.85546875" style="83" customWidth="1"/>
    <col min="7941" max="7941" width="16.28515625" style="83" customWidth="1"/>
    <col min="7942" max="7942" width="9.140625" style="83"/>
    <col min="7943" max="7943" width="12.5703125" style="83" customWidth="1"/>
    <col min="7944" max="7944" width="17.140625" style="83" customWidth="1"/>
    <col min="7945" max="7947" width="9.140625" style="83"/>
    <col min="7948" max="7949" width="0" style="83" hidden="1" customWidth="1"/>
    <col min="7950" max="8193" width="9.140625" style="83"/>
    <col min="8194" max="8194" width="10.7109375" style="83" customWidth="1"/>
    <col min="8195" max="8195" width="14" style="83" customWidth="1"/>
    <col min="8196" max="8196" width="11.85546875" style="83" customWidth="1"/>
    <col min="8197" max="8197" width="16.28515625" style="83" customWidth="1"/>
    <col min="8198" max="8198" width="9.140625" style="83"/>
    <col min="8199" max="8199" width="12.5703125" style="83" customWidth="1"/>
    <col min="8200" max="8200" width="17.140625" style="83" customWidth="1"/>
    <col min="8201" max="8203" width="9.140625" style="83"/>
    <col min="8204" max="8205" width="0" style="83" hidden="1" customWidth="1"/>
    <col min="8206" max="8449" width="9.140625" style="83"/>
    <col min="8450" max="8450" width="10.7109375" style="83" customWidth="1"/>
    <col min="8451" max="8451" width="14" style="83" customWidth="1"/>
    <col min="8452" max="8452" width="11.85546875" style="83" customWidth="1"/>
    <col min="8453" max="8453" width="16.28515625" style="83" customWidth="1"/>
    <col min="8454" max="8454" width="9.140625" style="83"/>
    <col min="8455" max="8455" width="12.5703125" style="83" customWidth="1"/>
    <col min="8456" max="8456" width="17.140625" style="83" customWidth="1"/>
    <col min="8457" max="8459" width="9.140625" style="83"/>
    <col min="8460" max="8461" width="0" style="83" hidden="1" customWidth="1"/>
    <col min="8462" max="8705" width="9.140625" style="83"/>
    <col min="8706" max="8706" width="10.7109375" style="83" customWidth="1"/>
    <col min="8707" max="8707" width="14" style="83" customWidth="1"/>
    <col min="8708" max="8708" width="11.85546875" style="83" customWidth="1"/>
    <col min="8709" max="8709" width="16.28515625" style="83" customWidth="1"/>
    <col min="8710" max="8710" width="9.140625" style="83"/>
    <col min="8711" max="8711" width="12.5703125" style="83" customWidth="1"/>
    <col min="8712" max="8712" width="17.140625" style="83" customWidth="1"/>
    <col min="8713" max="8715" width="9.140625" style="83"/>
    <col min="8716" max="8717" width="0" style="83" hidden="1" customWidth="1"/>
    <col min="8718" max="8961" width="9.140625" style="83"/>
    <col min="8962" max="8962" width="10.7109375" style="83" customWidth="1"/>
    <col min="8963" max="8963" width="14" style="83" customWidth="1"/>
    <col min="8964" max="8964" width="11.85546875" style="83" customWidth="1"/>
    <col min="8965" max="8965" width="16.28515625" style="83" customWidth="1"/>
    <col min="8966" max="8966" width="9.140625" style="83"/>
    <col min="8967" max="8967" width="12.5703125" style="83" customWidth="1"/>
    <col min="8968" max="8968" width="17.140625" style="83" customWidth="1"/>
    <col min="8969" max="8971" width="9.140625" style="83"/>
    <col min="8972" max="8973" width="0" style="83" hidden="1" customWidth="1"/>
    <col min="8974" max="9217" width="9.140625" style="83"/>
    <col min="9218" max="9218" width="10.7109375" style="83" customWidth="1"/>
    <col min="9219" max="9219" width="14" style="83" customWidth="1"/>
    <col min="9220" max="9220" width="11.85546875" style="83" customWidth="1"/>
    <col min="9221" max="9221" width="16.28515625" style="83" customWidth="1"/>
    <col min="9222" max="9222" width="9.140625" style="83"/>
    <col min="9223" max="9223" width="12.5703125" style="83" customWidth="1"/>
    <col min="9224" max="9224" width="17.140625" style="83" customWidth="1"/>
    <col min="9225" max="9227" width="9.140625" style="83"/>
    <col min="9228" max="9229" width="0" style="83" hidden="1" customWidth="1"/>
    <col min="9230" max="9473" width="9.140625" style="83"/>
    <col min="9474" max="9474" width="10.7109375" style="83" customWidth="1"/>
    <col min="9475" max="9475" width="14" style="83" customWidth="1"/>
    <col min="9476" max="9476" width="11.85546875" style="83" customWidth="1"/>
    <col min="9477" max="9477" width="16.28515625" style="83" customWidth="1"/>
    <col min="9478" max="9478" width="9.140625" style="83"/>
    <col min="9479" max="9479" width="12.5703125" style="83" customWidth="1"/>
    <col min="9480" max="9480" width="17.140625" style="83" customWidth="1"/>
    <col min="9481" max="9483" width="9.140625" style="83"/>
    <col min="9484" max="9485" width="0" style="83" hidden="1" customWidth="1"/>
    <col min="9486" max="9729" width="9.140625" style="83"/>
    <col min="9730" max="9730" width="10.7109375" style="83" customWidth="1"/>
    <col min="9731" max="9731" width="14" style="83" customWidth="1"/>
    <col min="9732" max="9732" width="11.85546875" style="83" customWidth="1"/>
    <col min="9733" max="9733" width="16.28515625" style="83" customWidth="1"/>
    <col min="9734" max="9734" width="9.140625" style="83"/>
    <col min="9735" max="9735" width="12.5703125" style="83" customWidth="1"/>
    <col min="9736" max="9736" width="17.140625" style="83" customWidth="1"/>
    <col min="9737" max="9739" width="9.140625" style="83"/>
    <col min="9740" max="9741" width="0" style="83" hidden="1" customWidth="1"/>
    <col min="9742" max="9985" width="9.140625" style="83"/>
    <col min="9986" max="9986" width="10.7109375" style="83" customWidth="1"/>
    <col min="9987" max="9987" width="14" style="83" customWidth="1"/>
    <col min="9988" max="9988" width="11.85546875" style="83" customWidth="1"/>
    <col min="9989" max="9989" width="16.28515625" style="83" customWidth="1"/>
    <col min="9990" max="9990" width="9.140625" style="83"/>
    <col min="9991" max="9991" width="12.5703125" style="83" customWidth="1"/>
    <col min="9992" max="9992" width="17.140625" style="83" customWidth="1"/>
    <col min="9993" max="9995" width="9.140625" style="83"/>
    <col min="9996" max="9997" width="0" style="83" hidden="1" customWidth="1"/>
    <col min="9998" max="10241" width="9.140625" style="83"/>
    <col min="10242" max="10242" width="10.7109375" style="83" customWidth="1"/>
    <col min="10243" max="10243" width="14" style="83" customWidth="1"/>
    <col min="10244" max="10244" width="11.85546875" style="83" customWidth="1"/>
    <col min="10245" max="10245" width="16.28515625" style="83" customWidth="1"/>
    <col min="10246" max="10246" width="9.140625" style="83"/>
    <col min="10247" max="10247" width="12.5703125" style="83" customWidth="1"/>
    <col min="10248" max="10248" width="17.140625" style="83" customWidth="1"/>
    <col min="10249" max="10251" width="9.140625" style="83"/>
    <col min="10252" max="10253" width="0" style="83" hidden="1" customWidth="1"/>
    <col min="10254" max="10497" width="9.140625" style="83"/>
    <col min="10498" max="10498" width="10.7109375" style="83" customWidth="1"/>
    <col min="10499" max="10499" width="14" style="83" customWidth="1"/>
    <col min="10500" max="10500" width="11.85546875" style="83" customWidth="1"/>
    <col min="10501" max="10501" width="16.28515625" style="83" customWidth="1"/>
    <col min="10502" max="10502" width="9.140625" style="83"/>
    <col min="10503" max="10503" width="12.5703125" style="83" customWidth="1"/>
    <col min="10504" max="10504" width="17.140625" style="83" customWidth="1"/>
    <col min="10505" max="10507" width="9.140625" style="83"/>
    <col min="10508" max="10509" width="0" style="83" hidden="1" customWidth="1"/>
    <col min="10510" max="10753" width="9.140625" style="83"/>
    <col min="10754" max="10754" width="10.7109375" style="83" customWidth="1"/>
    <col min="10755" max="10755" width="14" style="83" customWidth="1"/>
    <col min="10756" max="10756" width="11.85546875" style="83" customWidth="1"/>
    <col min="10757" max="10757" width="16.28515625" style="83" customWidth="1"/>
    <col min="10758" max="10758" width="9.140625" style="83"/>
    <col min="10759" max="10759" width="12.5703125" style="83" customWidth="1"/>
    <col min="10760" max="10760" width="17.140625" style="83" customWidth="1"/>
    <col min="10761" max="10763" width="9.140625" style="83"/>
    <col min="10764" max="10765" width="0" style="83" hidden="1" customWidth="1"/>
    <col min="10766" max="11009" width="9.140625" style="83"/>
    <col min="11010" max="11010" width="10.7109375" style="83" customWidth="1"/>
    <col min="11011" max="11011" width="14" style="83" customWidth="1"/>
    <col min="11012" max="11012" width="11.85546875" style="83" customWidth="1"/>
    <col min="11013" max="11013" width="16.28515625" style="83" customWidth="1"/>
    <col min="11014" max="11014" width="9.140625" style="83"/>
    <col min="11015" max="11015" width="12.5703125" style="83" customWidth="1"/>
    <col min="11016" max="11016" width="17.140625" style="83" customWidth="1"/>
    <col min="11017" max="11019" width="9.140625" style="83"/>
    <col min="11020" max="11021" width="0" style="83" hidden="1" customWidth="1"/>
    <col min="11022" max="11265" width="9.140625" style="83"/>
    <col min="11266" max="11266" width="10.7109375" style="83" customWidth="1"/>
    <col min="11267" max="11267" width="14" style="83" customWidth="1"/>
    <col min="11268" max="11268" width="11.85546875" style="83" customWidth="1"/>
    <col min="11269" max="11269" width="16.28515625" style="83" customWidth="1"/>
    <col min="11270" max="11270" width="9.140625" style="83"/>
    <col min="11271" max="11271" width="12.5703125" style="83" customWidth="1"/>
    <col min="11272" max="11272" width="17.140625" style="83" customWidth="1"/>
    <col min="11273" max="11275" width="9.140625" style="83"/>
    <col min="11276" max="11277" width="0" style="83" hidden="1" customWidth="1"/>
    <col min="11278" max="11521" width="9.140625" style="83"/>
    <col min="11522" max="11522" width="10.7109375" style="83" customWidth="1"/>
    <col min="11523" max="11523" width="14" style="83" customWidth="1"/>
    <col min="11524" max="11524" width="11.85546875" style="83" customWidth="1"/>
    <col min="11525" max="11525" width="16.28515625" style="83" customWidth="1"/>
    <col min="11526" max="11526" width="9.140625" style="83"/>
    <col min="11527" max="11527" width="12.5703125" style="83" customWidth="1"/>
    <col min="11528" max="11528" width="17.140625" style="83" customWidth="1"/>
    <col min="11529" max="11531" width="9.140625" style="83"/>
    <col min="11532" max="11533" width="0" style="83" hidden="1" customWidth="1"/>
    <col min="11534" max="11777" width="9.140625" style="83"/>
    <col min="11778" max="11778" width="10.7109375" style="83" customWidth="1"/>
    <col min="11779" max="11779" width="14" style="83" customWidth="1"/>
    <col min="11780" max="11780" width="11.85546875" style="83" customWidth="1"/>
    <col min="11781" max="11781" width="16.28515625" style="83" customWidth="1"/>
    <col min="11782" max="11782" width="9.140625" style="83"/>
    <col min="11783" max="11783" width="12.5703125" style="83" customWidth="1"/>
    <col min="11784" max="11784" width="17.140625" style="83" customWidth="1"/>
    <col min="11785" max="11787" width="9.140625" style="83"/>
    <col min="11788" max="11789" width="0" style="83" hidden="1" customWidth="1"/>
    <col min="11790" max="12033" width="9.140625" style="83"/>
    <col min="12034" max="12034" width="10.7109375" style="83" customWidth="1"/>
    <col min="12035" max="12035" width="14" style="83" customWidth="1"/>
    <col min="12036" max="12036" width="11.85546875" style="83" customWidth="1"/>
    <col min="12037" max="12037" width="16.28515625" style="83" customWidth="1"/>
    <col min="12038" max="12038" width="9.140625" style="83"/>
    <col min="12039" max="12039" width="12.5703125" style="83" customWidth="1"/>
    <col min="12040" max="12040" width="17.140625" style="83" customWidth="1"/>
    <col min="12041" max="12043" width="9.140625" style="83"/>
    <col min="12044" max="12045" width="0" style="83" hidden="1" customWidth="1"/>
    <col min="12046" max="12289" width="9.140625" style="83"/>
    <col min="12290" max="12290" width="10.7109375" style="83" customWidth="1"/>
    <col min="12291" max="12291" width="14" style="83" customWidth="1"/>
    <col min="12292" max="12292" width="11.85546875" style="83" customWidth="1"/>
    <col min="12293" max="12293" width="16.28515625" style="83" customWidth="1"/>
    <col min="12294" max="12294" width="9.140625" style="83"/>
    <col min="12295" max="12295" width="12.5703125" style="83" customWidth="1"/>
    <col min="12296" max="12296" width="17.140625" style="83" customWidth="1"/>
    <col min="12297" max="12299" width="9.140625" style="83"/>
    <col min="12300" max="12301" width="0" style="83" hidden="1" customWidth="1"/>
    <col min="12302" max="12545" width="9.140625" style="83"/>
    <col min="12546" max="12546" width="10.7109375" style="83" customWidth="1"/>
    <col min="12547" max="12547" width="14" style="83" customWidth="1"/>
    <col min="12548" max="12548" width="11.85546875" style="83" customWidth="1"/>
    <col min="12549" max="12549" width="16.28515625" style="83" customWidth="1"/>
    <col min="12550" max="12550" width="9.140625" style="83"/>
    <col min="12551" max="12551" width="12.5703125" style="83" customWidth="1"/>
    <col min="12552" max="12552" width="17.140625" style="83" customWidth="1"/>
    <col min="12553" max="12555" width="9.140625" style="83"/>
    <col min="12556" max="12557" width="0" style="83" hidden="1" customWidth="1"/>
    <col min="12558" max="12801" width="9.140625" style="83"/>
    <col min="12802" max="12802" width="10.7109375" style="83" customWidth="1"/>
    <col min="12803" max="12803" width="14" style="83" customWidth="1"/>
    <col min="12804" max="12804" width="11.85546875" style="83" customWidth="1"/>
    <col min="12805" max="12805" width="16.28515625" style="83" customWidth="1"/>
    <col min="12806" max="12806" width="9.140625" style="83"/>
    <col min="12807" max="12807" width="12.5703125" style="83" customWidth="1"/>
    <col min="12808" max="12808" width="17.140625" style="83" customWidth="1"/>
    <col min="12809" max="12811" width="9.140625" style="83"/>
    <col min="12812" max="12813" width="0" style="83" hidden="1" customWidth="1"/>
    <col min="12814" max="13057" width="9.140625" style="83"/>
    <col min="13058" max="13058" width="10.7109375" style="83" customWidth="1"/>
    <col min="13059" max="13059" width="14" style="83" customWidth="1"/>
    <col min="13060" max="13060" width="11.85546875" style="83" customWidth="1"/>
    <col min="13061" max="13061" width="16.28515625" style="83" customWidth="1"/>
    <col min="13062" max="13062" width="9.140625" style="83"/>
    <col min="13063" max="13063" width="12.5703125" style="83" customWidth="1"/>
    <col min="13064" max="13064" width="17.140625" style="83" customWidth="1"/>
    <col min="13065" max="13067" width="9.140625" style="83"/>
    <col min="13068" max="13069" width="0" style="83" hidden="1" customWidth="1"/>
    <col min="13070" max="13313" width="9.140625" style="83"/>
    <col min="13314" max="13314" width="10.7109375" style="83" customWidth="1"/>
    <col min="13315" max="13315" width="14" style="83" customWidth="1"/>
    <col min="13316" max="13316" width="11.85546875" style="83" customWidth="1"/>
    <col min="13317" max="13317" width="16.28515625" style="83" customWidth="1"/>
    <col min="13318" max="13318" width="9.140625" style="83"/>
    <col min="13319" max="13319" width="12.5703125" style="83" customWidth="1"/>
    <col min="13320" max="13320" width="17.140625" style="83" customWidth="1"/>
    <col min="13321" max="13323" width="9.140625" style="83"/>
    <col min="13324" max="13325" width="0" style="83" hidden="1" customWidth="1"/>
    <col min="13326" max="13569" width="9.140625" style="83"/>
    <col min="13570" max="13570" width="10.7109375" style="83" customWidth="1"/>
    <col min="13571" max="13571" width="14" style="83" customWidth="1"/>
    <col min="13572" max="13572" width="11.85546875" style="83" customWidth="1"/>
    <col min="13573" max="13573" width="16.28515625" style="83" customWidth="1"/>
    <col min="13574" max="13574" width="9.140625" style="83"/>
    <col min="13575" max="13575" width="12.5703125" style="83" customWidth="1"/>
    <col min="13576" max="13576" width="17.140625" style="83" customWidth="1"/>
    <col min="13577" max="13579" width="9.140625" style="83"/>
    <col min="13580" max="13581" width="0" style="83" hidden="1" customWidth="1"/>
    <col min="13582" max="13825" width="9.140625" style="83"/>
    <col min="13826" max="13826" width="10.7109375" style="83" customWidth="1"/>
    <col min="13827" max="13827" width="14" style="83" customWidth="1"/>
    <col min="13828" max="13828" width="11.85546875" style="83" customWidth="1"/>
    <col min="13829" max="13829" width="16.28515625" style="83" customWidth="1"/>
    <col min="13830" max="13830" width="9.140625" style="83"/>
    <col min="13831" max="13831" width="12.5703125" style="83" customWidth="1"/>
    <col min="13832" max="13832" width="17.140625" style="83" customWidth="1"/>
    <col min="13833" max="13835" width="9.140625" style="83"/>
    <col min="13836" max="13837" width="0" style="83" hidden="1" customWidth="1"/>
    <col min="13838" max="14081" width="9.140625" style="83"/>
    <col min="14082" max="14082" width="10.7109375" style="83" customWidth="1"/>
    <col min="14083" max="14083" width="14" style="83" customWidth="1"/>
    <col min="14084" max="14084" width="11.85546875" style="83" customWidth="1"/>
    <col min="14085" max="14085" width="16.28515625" style="83" customWidth="1"/>
    <col min="14086" max="14086" width="9.140625" style="83"/>
    <col min="14087" max="14087" width="12.5703125" style="83" customWidth="1"/>
    <col min="14088" max="14088" width="17.140625" style="83" customWidth="1"/>
    <col min="14089" max="14091" width="9.140625" style="83"/>
    <col min="14092" max="14093" width="0" style="83" hidden="1" customWidth="1"/>
    <col min="14094" max="14337" width="9.140625" style="83"/>
    <col min="14338" max="14338" width="10.7109375" style="83" customWidth="1"/>
    <col min="14339" max="14339" width="14" style="83" customWidth="1"/>
    <col min="14340" max="14340" width="11.85546875" style="83" customWidth="1"/>
    <col min="14341" max="14341" width="16.28515625" style="83" customWidth="1"/>
    <col min="14342" max="14342" width="9.140625" style="83"/>
    <col min="14343" max="14343" width="12.5703125" style="83" customWidth="1"/>
    <col min="14344" max="14344" width="17.140625" style="83" customWidth="1"/>
    <col min="14345" max="14347" width="9.140625" style="83"/>
    <col min="14348" max="14349" width="0" style="83" hidden="1" customWidth="1"/>
    <col min="14350" max="14593" width="9.140625" style="83"/>
    <col min="14594" max="14594" width="10.7109375" style="83" customWidth="1"/>
    <col min="14595" max="14595" width="14" style="83" customWidth="1"/>
    <col min="14596" max="14596" width="11.85546875" style="83" customWidth="1"/>
    <col min="14597" max="14597" width="16.28515625" style="83" customWidth="1"/>
    <col min="14598" max="14598" width="9.140625" style="83"/>
    <col min="14599" max="14599" width="12.5703125" style="83" customWidth="1"/>
    <col min="14600" max="14600" width="17.140625" style="83" customWidth="1"/>
    <col min="14601" max="14603" width="9.140625" style="83"/>
    <col min="14604" max="14605" width="0" style="83" hidden="1" customWidth="1"/>
    <col min="14606" max="14849" width="9.140625" style="83"/>
    <col min="14850" max="14850" width="10.7109375" style="83" customWidth="1"/>
    <col min="14851" max="14851" width="14" style="83" customWidth="1"/>
    <col min="14852" max="14852" width="11.85546875" style="83" customWidth="1"/>
    <col min="14853" max="14853" width="16.28515625" style="83" customWidth="1"/>
    <col min="14854" max="14854" width="9.140625" style="83"/>
    <col min="14855" max="14855" width="12.5703125" style="83" customWidth="1"/>
    <col min="14856" max="14856" width="17.140625" style="83" customWidth="1"/>
    <col min="14857" max="14859" width="9.140625" style="83"/>
    <col min="14860" max="14861" width="0" style="83" hidden="1" customWidth="1"/>
    <col min="14862" max="15105" width="9.140625" style="83"/>
    <col min="15106" max="15106" width="10.7109375" style="83" customWidth="1"/>
    <col min="15107" max="15107" width="14" style="83" customWidth="1"/>
    <col min="15108" max="15108" width="11.85546875" style="83" customWidth="1"/>
    <col min="15109" max="15109" width="16.28515625" style="83" customWidth="1"/>
    <col min="15110" max="15110" width="9.140625" style="83"/>
    <col min="15111" max="15111" width="12.5703125" style="83" customWidth="1"/>
    <col min="15112" max="15112" width="17.140625" style="83" customWidth="1"/>
    <col min="15113" max="15115" width="9.140625" style="83"/>
    <col min="15116" max="15117" width="0" style="83" hidden="1" customWidth="1"/>
    <col min="15118" max="15361" width="9.140625" style="83"/>
    <col min="15362" max="15362" width="10.7109375" style="83" customWidth="1"/>
    <col min="15363" max="15363" width="14" style="83" customWidth="1"/>
    <col min="15364" max="15364" width="11.85546875" style="83" customWidth="1"/>
    <col min="15365" max="15365" width="16.28515625" style="83" customWidth="1"/>
    <col min="15366" max="15366" width="9.140625" style="83"/>
    <col min="15367" max="15367" width="12.5703125" style="83" customWidth="1"/>
    <col min="15368" max="15368" width="17.140625" style="83" customWidth="1"/>
    <col min="15369" max="15371" width="9.140625" style="83"/>
    <col min="15372" max="15373" width="0" style="83" hidden="1" customWidth="1"/>
    <col min="15374" max="15617" width="9.140625" style="83"/>
    <col min="15618" max="15618" width="10.7109375" style="83" customWidth="1"/>
    <col min="15619" max="15619" width="14" style="83" customWidth="1"/>
    <col min="15620" max="15620" width="11.85546875" style="83" customWidth="1"/>
    <col min="15621" max="15621" width="16.28515625" style="83" customWidth="1"/>
    <col min="15622" max="15622" width="9.140625" style="83"/>
    <col min="15623" max="15623" width="12.5703125" style="83" customWidth="1"/>
    <col min="15624" max="15624" width="17.140625" style="83" customWidth="1"/>
    <col min="15625" max="15627" width="9.140625" style="83"/>
    <col min="15628" max="15629" width="0" style="83" hidden="1" customWidth="1"/>
    <col min="15630" max="15873" width="9.140625" style="83"/>
    <col min="15874" max="15874" width="10.7109375" style="83" customWidth="1"/>
    <col min="15875" max="15875" width="14" style="83" customWidth="1"/>
    <col min="15876" max="15876" width="11.85546875" style="83" customWidth="1"/>
    <col min="15877" max="15877" width="16.28515625" style="83" customWidth="1"/>
    <col min="15878" max="15878" width="9.140625" style="83"/>
    <col min="15879" max="15879" width="12.5703125" style="83" customWidth="1"/>
    <col min="15880" max="15880" width="17.140625" style="83" customWidth="1"/>
    <col min="15881" max="15883" width="9.140625" style="83"/>
    <col min="15884" max="15885" width="0" style="83" hidden="1" customWidth="1"/>
    <col min="15886" max="16129" width="9.140625" style="83"/>
    <col min="16130" max="16130" width="10.7109375" style="83" customWidth="1"/>
    <col min="16131" max="16131" width="14" style="83" customWidth="1"/>
    <col min="16132" max="16132" width="11.85546875" style="83" customWidth="1"/>
    <col min="16133" max="16133" width="16.28515625" style="83" customWidth="1"/>
    <col min="16134" max="16134" width="9.140625" style="83"/>
    <col min="16135" max="16135" width="12.5703125" style="83" customWidth="1"/>
    <col min="16136" max="16136" width="17.140625" style="83" customWidth="1"/>
    <col min="16137" max="16139" width="9.140625" style="83"/>
    <col min="16140" max="16141" width="0" style="83" hidden="1" customWidth="1"/>
    <col min="16142" max="16384" width="9.140625" style="83"/>
  </cols>
  <sheetData>
    <row r="1" spans="1:17" ht="39" customHeight="1" x14ac:dyDescent="0.2">
      <c r="A1" s="529" t="s">
        <v>119</v>
      </c>
      <c r="B1" s="530"/>
      <c r="C1" s="530"/>
      <c r="D1" s="530"/>
      <c r="E1" s="530"/>
      <c r="F1" s="530"/>
      <c r="G1" s="530"/>
      <c r="H1" s="530"/>
      <c r="I1" s="530"/>
      <c r="J1" s="531"/>
      <c r="L1" s="84"/>
      <c r="M1" s="85"/>
      <c r="N1" s="86"/>
    </row>
    <row r="2" spans="1:17" ht="20.25" customHeight="1" thickBot="1" x14ac:dyDescent="0.25">
      <c r="A2" s="532"/>
      <c r="B2" s="533"/>
      <c r="C2" s="533"/>
      <c r="D2" s="533"/>
      <c r="E2" s="533"/>
      <c r="F2" s="533"/>
      <c r="G2" s="533"/>
      <c r="H2" s="533"/>
      <c r="I2" s="533"/>
      <c r="J2" s="534"/>
      <c r="L2" s="84"/>
      <c r="M2" s="85"/>
      <c r="N2" s="86"/>
    </row>
    <row r="3" spans="1:17" s="87" customFormat="1" ht="19.5" customHeight="1" thickBot="1" x14ac:dyDescent="0.25">
      <c r="A3" s="535" t="s">
        <v>190</v>
      </c>
      <c r="B3" s="536"/>
      <c r="C3" s="536"/>
      <c r="D3" s="536"/>
      <c r="E3" s="536"/>
      <c r="F3" s="536"/>
      <c r="G3" s="536"/>
      <c r="H3" s="536"/>
      <c r="I3" s="536"/>
      <c r="J3" s="537"/>
      <c r="L3" s="84"/>
      <c r="M3" s="85"/>
      <c r="N3" s="88"/>
    </row>
    <row r="4" spans="1:17" ht="15" customHeight="1" x14ac:dyDescent="0.2">
      <c r="A4" s="538" t="s">
        <v>188</v>
      </c>
      <c r="B4" s="539"/>
      <c r="C4" s="539"/>
      <c r="D4" s="539"/>
      <c r="E4" s="539"/>
      <c r="F4" s="539"/>
      <c r="G4" s="539"/>
      <c r="H4" s="539"/>
      <c r="I4" s="539"/>
      <c r="J4" s="540"/>
      <c r="L4" s="89"/>
      <c r="M4" s="85"/>
      <c r="N4" s="86"/>
    </row>
    <row r="5" spans="1:17" ht="15" customHeight="1" x14ac:dyDescent="0.2">
      <c r="A5" s="569" t="s">
        <v>205</v>
      </c>
      <c r="B5" s="569"/>
      <c r="C5" s="569"/>
      <c r="D5" s="569"/>
      <c r="E5" s="570">
        <f>Statistika!A2</f>
        <v>0</v>
      </c>
      <c r="F5" s="570"/>
      <c r="G5" s="570"/>
      <c r="H5" s="570"/>
      <c r="I5" s="570"/>
      <c r="J5" s="571"/>
      <c r="L5" s="89"/>
      <c r="M5" s="85"/>
      <c r="N5" s="86"/>
    </row>
    <row r="6" spans="1:17" ht="15" customHeight="1" x14ac:dyDescent="0.2">
      <c r="A6" s="635" t="s">
        <v>191</v>
      </c>
      <c r="B6" s="635"/>
      <c r="C6" s="635"/>
      <c r="D6" s="635"/>
      <c r="E6" s="636">
        <f>Statistika!BV2</f>
        <v>0</v>
      </c>
      <c r="F6" s="637"/>
      <c r="G6" s="637"/>
      <c r="H6" s="637"/>
      <c r="I6" s="637"/>
      <c r="J6" s="638"/>
      <c r="L6" s="89"/>
      <c r="M6" s="85"/>
      <c r="N6" s="86"/>
    </row>
    <row r="7" spans="1:17" ht="15" customHeight="1" x14ac:dyDescent="0.2">
      <c r="A7" s="635" t="s">
        <v>192</v>
      </c>
      <c r="B7" s="635"/>
      <c r="C7" s="635"/>
      <c r="D7" s="635"/>
      <c r="E7" s="636">
        <f>Statistika!BX2</f>
        <v>0</v>
      </c>
      <c r="F7" s="637"/>
      <c r="G7" s="637"/>
      <c r="H7" s="637"/>
      <c r="I7" s="637"/>
      <c r="J7" s="638"/>
      <c r="L7" s="89"/>
      <c r="M7" s="85"/>
      <c r="N7" s="86"/>
    </row>
    <row r="8" spans="1:17" s="92" customFormat="1" ht="20.100000000000001" customHeight="1" x14ac:dyDescent="0.2">
      <c r="A8" s="541" t="s">
        <v>93</v>
      </c>
      <c r="B8" s="542"/>
      <c r="C8" s="542"/>
      <c r="D8" s="542"/>
      <c r="E8" s="543">
        <f>Isplata!F20</f>
        <v>0</v>
      </c>
      <c r="F8" s="544"/>
      <c r="G8" s="544"/>
      <c r="H8" s="544"/>
      <c r="I8" s="544"/>
      <c r="J8" s="545"/>
      <c r="K8" s="90"/>
      <c r="L8" s="84"/>
      <c r="M8" s="85"/>
      <c r="N8" s="91"/>
    </row>
    <row r="9" spans="1:17" ht="20.100000000000001" customHeight="1" x14ac:dyDescent="0.25">
      <c r="A9" s="562" t="s">
        <v>215</v>
      </c>
      <c r="B9" s="563"/>
      <c r="C9" s="563"/>
      <c r="D9" s="564"/>
      <c r="E9" s="565">
        <f>Statistika!H2</f>
        <v>0</v>
      </c>
      <c r="F9" s="544"/>
      <c r="G9" s="544"/>
      <c r="H9" s="544"/>
      <c r="I9" s="544"/>
      <c r="J9" s="545"/>
      <c r="L9" s="93"/>
      <c r="M9" s="86"/>
      <c r="N9" s="86"/>
    </row>
    <row r="10" spans="1:17" ht="20.100000000000001" customHeight="1" x14ac:dyDescent="0.25">
      <c r="A10" s="562" t="s">
        <v>216</v>
      </c>
      <c r="B10" s="563"/>
      <c r="C10" s="563"/>
      <c r="D10" s="564"/>
      <c r="E10" s="543" t="str">
        <f>Statistika!I2&amp;", "&amp;Statistika!J2&amp;", "&amp;Statistika!K2</f>
        <v>0, 0, 0</v>
      </c>
      <c r="F10" s="544"/>
      <c r="G10" s="544"/>
      <c r="H10" s="544"/>
      <c r="I10" s="544"/>
      <c r="J10" s="545"/>
      <c r="L10" s="93"/>
    </row>
    <row r="11" spans="1:17" ht="20.100000000000001" customHeight="1" x14ac:dyDescent="0.25">
      <c r="A11" s="562" t="s">
        <v>331</v>
      </c>
      <c r="B11" s="563"/>
      <c r="C11" s="563"/>
      <c r="D11" s="564"/>
      <c r="E11" s="543">
        <f>Statistika!M2</f>
        <v>0</v>
      </c>
      <c r="F11" s="544"/>
      <c r="G11" s="544"/>
      <c r="H11" s="544"/>
      <c r="I11" s="544"/>
      <c r="J11" s="545"/>
      <c r="L11" s="93"/>
    </row>
    <row r="12" spans="1:17" ht="20.100000000000001" customHeight="1" x14ac:dyDescent="0.25">
      <c r="A12" s="562" t="s">
        <v>195</v>
      </c>
      <c r="B12" s="563"/>
      <c r="C12" s="563"/>
      <c r="D12" s="564"/>
      <c r="E12" s="566">
        <f>Statistika!Q2</f>
        <v>0</v>
      </c>
      <c r="F12" s="567"/>
      <c r="G12" s="567"/>
      <c r="H12" s="567"/>
      <c r="I12" s="567"/>
      <c r="J12" s="568"/>
      <c r="L12" s="93"/>
    </row>
    <row r="13" spans="1:17" ht="20.100000000000001" customHeight="1" x14ac:dyDescent="0.25">
      <c r="A13" s="562" t="s">
        <v>194</v>
      </c>
      <c r="B13" s="563"/>
      <c r="C13" s="563"/>
      <c r="D13" s="564"/>
      <c r="E13" s="566">
        <f>Statistika!R2</f>
        <v>0</v>
      </c>
      <c r="F13" s="567"/>
      <c r="G13" s="567"/>
      <c r="H13" s="567"/>
      <c r="I13" s="567"/>
      <c r="J13" s="568"/>
      <c r="L13" s="93"/>
    </row>
    <row r="14" spans="1:17" ht="20.100000000000001" customHeight="1" x14ac:dyDescent="0.25">
      <c r="A14" s="552" t="s">
        <v>91</v>
      </c>
      <c r="B14" s="553"/>
      <c r="C14" s="553"/>
      <c r="D14" s="554"/>
      <c r="E14" s="555">
        <f>Statistika!L2</f>
        <v>0</v>
      </c>
      <c r="F14" s="556"/>
      <c r="G14" s="556"/>
      <c r="H14" s="556"/>
      <c r="I14" s="556"/>
      <c r="J14" s="557"/>
      <c r="L14" s="93"/>
    </row>
    <row r="15" spans="1:17" ht="20.100000000000001" customHeight="1" x14ac:dyDescent="0.2">
      <c r="A15" s="558" t="s">
        <v>84</v>
      </c>
      <c r="B15" s="559"/>
      <c r="C15" s="559"/>
      <c r="D15" s="559"/>
      <c r="E15" s="560" t="str">
        <f>Isplata!F28</f>
        <v>NEMA POSEBNOG STATUSA</v>
      </c>
      <c r="F15" s="560"/>
      <c r="G15" s="560"/>
      <c r="H15" s="560"/>
      <c r="I15" s="560"/>
      <c r="J15" s="561"/>
      <c r="L15" s="94"/>
      <c r="M15" s="95"/>
      <c r="N15" s="95"/>
      <c r="O15" s="95"/>
      <c r="P15" s="95"/>
      <c r="Q15" s="95"/>
    </row>
    <row r="16" spans="1:17" ht="20.100000000000001" customHeight="1" x14ac:dyDescent="0.2">
      <c r="A16" s="546" t="s">
        <v>214</v>
      </c>
      <c r="B16" s="547"/>
      <c r="C16" s="547"/>
      <c r="D16" s="548"/>
      <c r="E16" s="549" t="s">
        <v>196</v>
      </c>
      <c r="F16" s="550"/>
      <c r="G16" s="550"/>
      <c r="H16" s="550"/>
      <c r="I16" s="550"/>
      <c r="J16" s="551"/>
      <c r="L16" s="94"/>
      <c r="M16" s="95"/>
      <c r="N16" s="95"/>
      <c r="O16" s="95"/>
      <c r="P16" s="95"/>
      <c r="Q16" s="95"/>
    </row>
    <row r="17" spans="1:17" ht="20.100000000000001" customHeight="1" x14ac:dyDescent="0.2">
      <c r="A17" s="546" t="s">
        <v>206</v>
      </c>
      <c r="B17" s="547"/>
      <c r="C17" s="547"/>
      <c r="D17" s="548"/>
      <c r="E17" s="639" t="s">
        <v>324</v>
      </c>
      <c r="F17" s="639"/>
      <c r="G17" s="639" t="s">
        <v>325</v>
      </c>
      <c r="H17" s="639"/>
      <c r="I17" s="640">
        <v>43607</v>
      </c>
      <c r="J17" s="641"/>
      <c r="L17" s="94"/>
      <c r="M17" s="95"/>
      <c r="N17" s="95"/>
      <c r="O17" s="95"/>
      <c r="P17" s="95"/>
      <c r="Q17" s="95"/>
    </row>
    <row r="18" spans="1:17" ht="20.100000000000001" customHeight="1" x14ac:dyDescent="0.2">
      <c r="A18" s="580" t="s">
        <v>92</v>
      </c>
      <c r="B18" s="581"/>
      <c r="C18" s="581"/>
      <c r="D18" s="581"/>
      <c r="E18" s="582" t="str">
        <f>Isplata!F21</f>
        <v xml:space="preserve">030400 Poticanje energetske učinkovitosti u prometu (K2022) </v>
      </c>
      <c r="F18" s="583"/>
      <c r="G18" s="583"/>
      <c r="H18" s="583"/>
      <c r="I18" s="583"/>
      <c r="J18" s="584"/>
      <c r="K18" s="97"/>
      <c r="L18" s="96"/>
      <c r="M18" s="98"/>
      <c r="N18" s="98"/>
      <c r="O18" s="98"/>
      <c r="P18" s="98"/>
      <c r="Q18" s="98"/>
    </row>
    <row r="19" spans="1:17" ht="20.100000000000001" customHeight="1" x14ac:dyDescent="0.2">
      <c r="A19" s="580" t="s">
        <v>120</v>
      </c>
      <c r="B19" s="581"/>
      <c r="C19" s="581"/>
      <c r="D19" s="581"/>
      <c r="E19" s="585"/>
      <c r="F19" s="583"/>
      <c r="G19" s="583"/>
      <c r="H19" s="583"/>
      <c r="I19" s="583"/>
      <c r="J19" s="584"/>
      <c r="K19" s="97"/>
      <c r="L19" s="96"/>
      <c r="M19" s="98"/>
      <c r="N19" s="98"/>
      <c r="O19" s="98"/>
      <c r="P19" s="98"/>
      <c r="Q19" s="98"/>
    </row>
    <row r="20" spans="1:17" ht="20.100000000000001" customHeight="1" x14ac:dyDescent="0.2">
      <c r="A20" s="580" t="s">
        <v>280</v>
      </c>
      <c r="B20" s="581"/>
      <c r="C20" s="581"/>
      <c r="D20" s="581"/>
      <c r="E20" s="582">
        <v>31</v>
      </c>
      <c r="F20" s="583"/>
      <c r="G20" s="583"/>
      <c r="H20" s="583"/>
      <c r="I20" s="583"/>
      <c r="J20" s="584"/>
      <c r="K20" s="97"/>
      <c r="L20" s="96"/>
      <c r="M20" s="98"/>
      <c r="N20" s="98"/>
      <c r="O20" s="98"/>
      <c r="P20" s="98"/>
      <c r="Q20" s="98"/>
    </row>
    <row r="21" spans="1:17" ht="20.100000000000001" customHeight="1" x14ac:dyDescent="0.2">
      <c r="A21" s="580" t="s">
        <v>281</v>
      </c>
      <c r="B21" s="581"/>
      <c r="C21" s="581"/>
      <c r="D21" s="581"/>
      <c r="E21" s="582"/>
      <c r="F21" s="583"/>
      <c r="G21" s="583"/>
      <c r="H21" s="583"/>
      <c r="I21" s="583"/>
      <c r="J21" s="584"/>
      <c r="K21" s="97"/>
      <c r="L21" s="96"/>
      <c r="M21" s="98"/>
      <c r="N21" s="98"/>
      <c r="O21" s="98"/>
      <c r="P21" s="98"/>
      <c r="Q21" s="98"/>
    </row>
    <row r="22" spans="1:17" ht="20.25" customHeight="1" x14ac:dyDescent="0.2">
      <c r="A22" s="552" t="s">
        <v>341</v>
      </c>
      <c r="B22" s="553"/>
      <c r="C22" s="553"/>
      <c r="D22" s="554"/>
      <c r="E22" s="577"/>
      <c r="F22" s="578"/>
      <c r="G22" s="578"/>
      <c r="H22" s="578"/>
      <c r="I22" s="578"/>
      <c r="J22" s="579"/>
      <c r="K22" s="97"/>
      <c r="L22" s="96"/>
      <c r="M22" s="98"/>
      <c r="N22" s="98"/>
      <c r="O22" s="98"/>
      <c r="P22" s="98"/>
      <c r="Q22" s="98"/>
    </row>
    <row r="23" spans="1:17" ht="30" customHeight="1" x14ac:dyDescent="0.2">
      <c r="A23" s="572" t="s">
        <v>121</v>
      </c>
      <c r="B23" s="573"/>
      <c r="C23" s="573"/>
      <c r="D23" s="573"/>
      <c r="E23" s="574" t="str">
        <f>Isplata!F19</f>
        <v>Ugovor o neposrednom sufinanciranju kupnje energetski učinkovitih vozila davanjem sredstava Fonda pravnim osobama 2019.</v>
      </c>
      <c r="F23" s="575"/>
      <c r="G23" s="575"/>
      <c r="H23" s="575"/>
      <c r="I23" s="575"/>
      <c r="J23" s="576"/>
      <c r="L23" s="96"/>
      <c r="M23" s="98"/>
      <c r="N23" s="98"/>
      <c r="O23" s="98"/>
      <c r="P23" s="98"/>
      <c r="Q23" s="98"/>
    </row>
    <row r="24" spans="1:17" ht="20.100000000000001" customHeight="1" x14ac:dyDescent="0.2">
      <c r="A24" s="546" t="s">
        <v>122</v>
      </c>
      <c r="B24" s="547"/>
      <c r="C24" s="547"/>
      <c r="D24" s="548"/>
      <c r="E24" s="549" t="s">
        <v>48</v>
      </c>
      <c r="F24" s="550"/>
      <c r="G24" s="550"/>
      <c r="H24" s="550"/>
      <c r="I24" s="550"/>
      <c r="J24" s="551"/>
      <c r="L24" s="94"/>
      <c r="M24" s="95"/>
      <c r="N24" s="95"/>
      <c r="O24" s="95"/>
      <c r="P24" s="95"/>
      <c r="Q24" s="95"/>
    </row>
    <row r="25" spans="1:17" ht="20.100000000000001" customHeight="1" x14ac:dyDescent="0.2">
      <c r="A25" s="552" t="s">
        <v>213</v>
      </c>
      <c r="B25" s="553"/>
      <c r="C25" s="553"/>
      <c r="D25" s="554"/>
      <c r="E25" s="577" t="s">
        <v>48</v>
      </c>
      <c r="F25" s="578"/>
      <c r="G25" s="578"/>
      <c r="H25" s="578"/>
      <c r="I25" s="578"/>
      <c r="J25" s="579"/>
      <c r="L25" s="94"/>
      <c r="M25" s="95"/>
      <c r="N25" s="95"/>
      <c r="O25" s="95"/>
      <c r="P25" s="95"/>
      <c r="Q25" s="95"/>
    </row>
    <row r="26" spans="1:17" ht="20.100000000000001" customHeight="1" x14ac:dyDescent="0.2">
      <c r="A26" s="552" t="s">
        <v>123</v>
      </c>
      <c r="B26" s="553"/>
      <c r="C26" s="553"/>
      <c r="D26" s="554"/>
      <c r="E26" s="577" t="s">
        <v>48</v>
      </c>
      <c r="F26" s="578"/>
      <c r="G26" s="578"/>
      <c r="H26" s="578"/>
      <c r="I26" s="578"/>
      <c r="J26" s="579"/>
      <c r="L26" s="94"/>
      <c r="M26" s="95"/>
      <c r="N26" s="95"/>
      <c r="O26" s="95"/>
      <c r="P26" s="95"/>
      <c r="Q26" s="95"/>
    </row>
    <row r="27" spans="1:17" ht="20.100000000000001" customHeight="1" x14ac:dyDescent="0.2">
      <c r="A27" s="552" t="s">
        <v>124</v>
      </c>
      <c r="B27" s="553"/>
      <c r="C27" s="553"/>
      <c r="D27" s="554"/>
      <c r="E27" s="600" t="s">
        <v>198</v>
      </c>
      <c r="F27" s="601"/>
      <c r="G27" s="601"/>
      <c r="H27" s="601"/>
      <c r="I27" s="601"/>
      <c r="J27" s="602"/>
      <c r="L27" s="94"/>
      <c r="M27" s="95"/>
      <c r="N27" s="95"/>
      <c r="O27" s="95"/>
      <c r="P27" s="95"/>
      <c r="Q27" s="95"/>
    </row>
    <row r="28" spans="1:17" ht="20.100000000000001" customHeight="1" x14ac:dyDescent="0.2">
      <c r="A28" s="586" t="s">
        <v>207</v>
      </c>
      <c r="B28" s="587"/>
      <c r="C28" s="587"/>
      <c r="D28" s="587"/>
      <c r="E28" s="603">
        <f>Statistika!AO2</f>
        <v>0</v>
      </c>
      <c r="F28" s="604"/>
      <c r="G28" s="604"/>
      <c r="H28" s="604"/>
      <c r="I28" s="604"/>
      <c r="J28" s="605"/>
      <c r="L28" s="94"/>
      <c r="M28" s="95"/>
      <c r="N28" s="95"/>
      <c r="O28" s="95"/>
      <c r="P28" s="95"/>
      <c r="Q28" s="95"/>
    </row>
    <row r="29" spans="1:17" ht="20.100000000000001" customHeight="1" x14ac:dyDescent="0.2">
      <c r="A29" s="595" t="s">
        <v>208</v>
      </c>
      <c r="B29" s="596"/>
      <c r="C29" s="596"/>
      <c r="D29" s="596"/>
      <c r="E29" s="597">
        <f>Statistika!AP2</f>
        <v>0</v>
      </c>
      <c r="F29" s="598"/>
      <c r="G29" s="598"/>
      <c r="H29" s="598"/>
      <c r="I29" s="598"/>
      <c r="J29" s="599"/>
      <c r="L29" s="94"/>
      <c r="M29" s="95"/>
      <c r="N29" s="95"/>
      <c r="O29" s="95"/>
      <c r="P29" s="95"/>
      <c r="Q29" s="95"/>
    </row>
    <row r="30" spans="1:17" ht="26.25" customHeight="1" x14ac:dyDescent="0.2">
      <c r="A30" s="586" t="s">
        <v>199</v>
      </c>
      <c r="B30" s="587"/>
      <c r="C30" s="587"/>
      <c r="D30" s="588"/>
      <c r="E30" s="99" t="s">
        <v>209</v>
      </c>
      <c r="F30" s="591">
        <f>Statistika!AQ2</f>
        <v>0</v>
      </c>
      <c r="G30" s="591"/>
      <c r="H30" s="237" t="s">
        <v>317</v>
      </c>
      <c r="I30" s="589" t="e">
        <f>Statistika!AR2</f>
        <v>#DIV/0!</v>
      </c>
      <c r="J30" s="590"/>
      <c r="L30" s="96"/>
      <c r="M30" s="98"/>
      <c r="N30" s="98"/>
      <c r="O30" s="98"/>
      <c r="P30" s="98"/>
      <c r="Q30" s="98"/>
    </row>
    <row r="31" spans="1:17" ht="20.100000000000001" customHeight="1" x14ac:dyDescent="0.2">
      <c r="A31" s="586" t="s">
        <v>210</v>
      </c>
      <c r="B31" s="587"/>
      <c r="C31" s="587"/>
      <c r="D31" s="587"/>
      <c r="E31" s="591"/>
      <c r="F31" s="591"/>
      <c r="G31" s="591"/>
      <c r="H31" s="591"/>
      <c r="I31" s="591"/>
      <c r="J31" s="592"/>
      <c r="L31" s="94"/>
      <c r="M31" s="95"/>
      <c r="N31" s="95"/>
      <c r="O31" s="95"/>
      <c r="P31" s="95"/>
      <c r="Q31" s="95"/>
    </row>
    <row r="32" spans="1:17" ht="28.5" customHeight="1" x14ac:dyDescent="0.2">
      <c r="A32" s="593" t="s">
        <v>211</v>
      </c>
      <c r="B32" s="594"/>
      <c r="C32" s="594"/>
      <c r="D32" s="594"/>
      <c r="E32" s="591" t="s">
        <v>126</v>
      </c>
      <c r="F32" s="591"/>
      <c r="G32" s="591"/>
      <c r="H32" s="591"/>
      <c r="I32" s="591"/>
      <c r="J32" s="592"/>
      <c r="L32" s="94"/>
      <c r="M32" s="95"/>
      <c r="N32" s="95"/>
      <c r="O32" s="95"/>
      <c r="P32" s="95"/>
      <c r="Q32" s="95"/>
    </row>
    <row r="33" spans="1:17" ht="27.75" customHeight="1" x14ac:dyDescent="0.2">
      <c r="A33" s="593" t="s">
        <v>212</v>
      </c>
      <c r="B33" s="594"/>
      <c r="C33" s="594"/>
      <c r="D33" s="594"/>
      <c r="E33" s="649" t="s">
        <v>316</v>
      </c>
      <c r="F33" s="649"/>
      <c r="G33" s="649"/>
      <c r="H33" s="649"/>
      <c r="I33" s="649"/>
      <c r="J33" s="650"/>
      <c r="L33" s="94"/>
      <c r="M33" s="95"/>
      <c r="N33" s="95"/>
      <c r="O33" s="95"/>
      <c r="P33" s="95"/>
      <c r="Q33" s="95"/>
    </row>
    <row r="34" spans="1:17" ht="24.75" customHeight="1" x14ac:dyDescent="0.2">
      <c r="A34" s="651" t="s">
        <v>127</v>
      </c>
      <c r="B34" s="652"/>
      <c r="C34" s="652"/>
      <c r="D34" s="652"/>
      <c r="E34" s="652"/>
      <c r="F34" s="652"/>
      <c r="G34" s="653"/>
      <c r="H34" s="654">
        <f>Statistika!E2</f>
        <v>0</v>
      </c>
      <c r="I34" s="654"/>
      <c r="J34" s="655"/>
      <c r="L34" s="100"/>
      <c r="M34" s="95"/>
      <c r="N34" s="95"/>
      <c r="O34" s="95"/>
      <c r="P34" s="95"/>
      <c r="Q34" s="95"/>
    </row>
    <row r="35" spans="1:17" ht="20.25" customHeight="1" x14ac:dyDescent="0.2">
      <c r="A35" s="656" t="s">
        <v>202</v>
      </c>
      <c r="B35" s="657"/>
      <c r="C35" s="657"/>
      <c r="D35" s="657"/>
      <c r="E35" s="657"/>
      <c r="F35" s="657"/>
      <c r="G35" s="657"/>
      <c r="H35" s="657"/>
      <c r="I35" s="657"/>
      <c r="J35" s="658"/>
      <c r="L35" s="100"/>
      <c r="M35" s="95"/>
      <c r="N35" s="95"/>
      <c r="O35" s="95"/>
      <c r="P35" s="95"/>
      <c r="Q35" s="95"/>
    </row>
    <row r="36" spans="1:17" ht="74.25" customHeight="1" x14ac:dyDescent="0.2">
      <c r="A36" s="659" t="str">
        <f>"Fond je "&amp; TEXT(I17, "DD.MM.YYYY") &amp; " godine objavio Javni poziv za neposredno sufinanciranje kupnje energetski učinkovitih vozila pravnim osobama određenim kao korisnici sredstava Fonda 2019.
Podnositelj zahtjeva " &amp;E8&amp; " dostavio je Fondu potpunu dokumentaciju sukladnu uvjetima Javnog poziva potrebnu za donošenje Odluke direktora i sklapanje Ugovora."</f>
        <v>Fond je 22.05.2019 godine objavio Javni poziv za neposredno sufinanciranje kupnje energetski učinkovitih vozila pravnim osobama određenim kao korisnici sredstava Fonda 2019.
Podnositelj zahtjeva 0 dostavio je Fondu potpunu dokumentaciju sukladnu uvjetima Javnog poziva potrebnu za donošenje Odluke direktora i sklapanje Ugovora.</v>
      </c>
      <c r="B36" s="660"/>
      <c r="C36" s="660"/>
      <c r="D36" s="660"/>
      <c r="E36" s="660"/>
      <c r="F36" s="660"/>
      <c r="G36" s="660"/>
      <c r="H36" s="660"/>
      <c r="I36" s="660"/>
      <c r="J36" s="661"/>
      <c r="L36" s="100"/>
      <c r="M36" s="95"/>
      <c r="N36" s="95"/>
      <c r="O36" s="95"/>
      <c r="P36" s="95"/>
      <c r="Q36" s="95"/>
    </row>
    <row r="37" spans="1:17" ht="153" customHeight="1" x14ac:dyDescent="0.2">
      <c r="A37" s="687" t="str">
        <f>"Projektom se planira nabava vozila:"&amp;"
"&amp;
"1. kategorija "&amp;Statistika!S2&amp; " (vrsta pogona - "&amp;Statistika!T2&amp;")"&amp;" - "&amp; Statistika!AB2&amp;" komada" &amp;"
"&amp;
"2. kategorija "&amp;Statistika!S3&amp; " (vrsta pogona - "&amp;Statistika!T3&amp;")"&amp;" - "&amp; Statistika!AB3&amp;" komada" &amp;"
"&amp;
"3. kategorija "&amp;Statistika!S4&amp; " (vrsta pogona - "&amp;Statistika!T4&amp;")"&amp;" - "&amp; Statistika!AB4&amp;" komada" &amp;"
"&amp;
"4. kategorija "&amp;Statistika!S5&amp; " (vrsta pogona - "&amp;Statistika!T5&amp;")"&amp;" - "&amp; Statistika!AB5&amp;" komada" &amp;"
"&amp;
"5. kategorija "&amp;Statistika!S6&amp; " (vrsta pogona - "&amp;Statistika!T6&amp;")"&amp;" - "&amp; Statistika!AB6&amp;" komada" &amp;"
"&amp;
"6. kategorija "&amp;Statistika!S7&amp; " (vrsta pogona - "&amp;Statistika!T7&amp;")"&amp;" - "&amp; Statistika!AB7&amp;" komada" &amp;"
"&amp;
"7. kategorija "&amp;Statistika!S8&amp; " (vrsta pogona - "&amp;Statistika!T8&amp;")"&amp;" - "&amp; Statistika!AB8&amp;" komada" &amp;"
"&amp;
"8. kategorija "&amp;Statistika!S9&amp; " (vrsta pogona - "&amp;Statistika!T9&amp;")"&amp;" - "&amp; Statistika!AB9&amp;" komada" &amp;"
"&amp;
"9. kategorija "&amp;Statistika!S10&amp; " (vrsta pogona - "&amp;Statistika!T10&amp;")"&amp;" - "&amp; Statistika!AB10&amp;" komada" &amp;"
"&amp;
"10.kategorija "&amp;Statistika!S11&amp; " (vrsta pogona - "&amp;Statistika!T11&amp;")"&amp;" - "&amp; Statistika!AB11&amp;" komada" &amp;"
"</f>
        <v xml:space="preserve">Projektom se planira nabava vozila:
1. kategorija 0 (vrsta pogona - 0) - 0 komada
2. kategorija 0 (vrsta pogona - 0) - 0 komada
3. kategorija 0 (vrsta pogona - 0) - 0 komada
4. kategorija 0 (vrsta pogona - 0) - 0 komada
5. kategorija 0 (vrsta pogona - 0) - 0 komada
6. kategorija 0 (vrsta pogona - 0) - 0 komada
7. kategorija 0 (vrsta pogona - 0) - 0 komada
8. kategorija 0 (vrsta pogona - 0) - 0 komada
9. kategorija 0 (vrsta pogona - 0) - 0 komada
10.kategorija 0 (vrsta pogona - 0) - 0 komada
</v>
      </c>
      <c r="B37" s="688"/>
      <c r="C37" s="688"/>
      <c r="D37" s="688"/>
      <c r="E37" s="688"/>
      <c r="F37" s="688"/>
      <c r="G37" s="688"/>
      <c r="H37" s="688"/>
      <c r="I37" s="688"/>
      <c r="J37" s="689"/>
      <c r="L37" s="219"/>
      <c r="M37" s="95"/>
      <c r="N37" s="95"/>
      <c r="O37" s="95"/>
      <c r="P37" s="95"/>
      <c r="Q37" s="95"/>
    </row>
    <row r="38" spans="1:17" s="101" customFormat="1" ht="52.5" customHeight="1" x14ac:dyDescent="0.2">
      <c r="A38" s="662" t="str">
        <f>"Sukladno Pravilniku o uvjetima i načinu dodjeljivanja sredstava Fonda za zaštitu okoliša i energetsku učinkovitost te kriterijima i mjerilima za ocjenjivanje zahtjeva za dodjeljivanje sredstava Fonda,"&amp;" predlaže se da se za provedbu projekta odobri "&amp;LOWER(E19)&amp;" u visini do "&amp;TEXT(F30, "#.#,00")&amp;" kuna ("&amp;Statistika!AN2&amp;"), a što ne može iznositi više od 40% opravdanih troškova. Odobrena sredstva teretit će Financijski plan Fonda za 2019.godinu s projekcijom za 2020. i 2021. godinu."</f>
        <v>Sukladno Pravilniku o uvjetima i načinu dodjeljivanja sredstava Fonda za zaštitu okoliša i energetsku učinkovitost te kriterijima i mjerilima za ocjenjivanje zahtjeva za dodjeljivanje sredstava Fonda, predlaže se da se za provedbu projekta odobri  u visini do ,00 kuna (), a što ne može iznositi više od 40% opravdanih troškova. Odobrena sredstva teretit će Financijski plan Fonda za 2019.godinu s projekcijom za 2020. i 2021. godinu.</v>
      </c>
      <c r="B38" s="663"/>
      <c r="C38" s="663"/>
      <c r="D38" s="663"/>
      <c r="E38" s="663"/>
      <c r="F38" s="663"/>
      <c r="G38" s="663"/>
      <c r="H38" s="663"/>
      <c r="I38" s="663"/>
      <c r="J38" s="664"/>
      <c r="L38" s="100"/>
      <c r="M38" s="102"/>
      <c r="N38" s="102"/>
      <c r="O38" s="102"/>
      <c r="P38" s="102"/>
      <c r="Q38" s="102"/>
    </row>
    <row r="39" spans="1:17" s="101" customFormat="1" ht="18.75" customHeight="1" x14ac:dyDescent="0.2">
      <c r="A39" s="672" t="s">
        <v>203</v>
      </c>
      <c r="B39" s="673"/>
      <c r="C39" s="673"/>
      <c r="D39" s="673"/>
      <c r="E39" s="673"/>
      <c r="F39" s="673"/>
      <c r="G39" s="673"/>
      <c r="H39" s="673"/>
      <c r="I39" s="673"/>
      <c r="J39" s="674"/>
      <c r="L39" s="100"/>
      <c r="M39" s="102"/>
      <c r="N39" s="102"/>
      <c r="O39" s="102"/>
      <c r="P39" s="102"/>
      <c r="Q39" s="102"/>
    </row>
    <row r="40" spans="1:17" s="101" customFormat="1" ht="12.75" x14ac:dyDescent="0.2">
      <c r="A40" s="157" t="s">
        <v>54</v>
      </c>
      <c r="B40" s="675" t="str">
        <f>"Odobreni iznos ("&amp;LOWER(E19)&amp;"): do "&amp;TEXT(F30, "#.#,00")&amp;" kuna ("&amp;Statistika!AN2&amp;"), ali ne više od 40% opravdanih troškova ulaganja."</f>
        <v>Odobreni iznos (): do ,00 kuna (), ali ne više od 40% opravdanih troškova ulaganja.</v>
      </c>
      <c r="C40" s="676"/>
      <c r="D40" s="676"/>
      <c r="E40" s="676"/>
      <c r="F40" s="676"/>
      <c r="G40" s="676"/>
      <c r="H40" s="676"/>
      <c r="I40" s="676"/>
      <c r="J40" s="677"/>
      <c r="L40" s="100"/>
      <c r="M40" s="102"/>
      <c r="N40" s="102"/>
      <c r="O40" s="102"/>
      <c r="P40" s="102"/>
      <c r="Q40" s="102"/>
    </row>
    <row r="41" spans="1:17" s="101" customFormat="1" ht="334.5" customHeight="1" x14ac:dyDescent="0.2">
      <c r="A41" s="241" t="s">
        <v>128</v>
      </c>
      <c r="B41" s="678" t="s">
        <v>326</v>
      </c>
      <c r="C41" s="679"/>
      <c r="D41" s="679"/>
      <c r="E41" s="679"/>
      <c r="F41" s="679"/>
      <c r="G41" s="679"/>
      <c r="H41" s="679"/>
      <c r="I41" s="679"/>
      <c r="J41" s="680"/>
      <c r="L41" s="96"/>
      <c r="M41" s="102"/>
      <c r="N41" s="102"/>
      <c r="O41" s="102"/>
      <c r="P41" s="102"/>
      <c r="Q41" s="102"/>
    </row>
    <row r="42" spans="1:17" s="101" customFormat="1" ht="123" customHeight="1" x14ac:dyDescent="0.2">
      <c r="A42" s="242"/>
      <c r="B42" s="690" t="s">
        <v>327</v>
      </c>
      <c r="C42" s="691"/>
      <c r="D42" s="691"/>
      <c r="E42" s="691"/>
      <c r="F42" s="691"/>
      <c r="G42" s="691"/>
      <c r="H42" s="691"/>
      <c r="I42" s="691"/>
      <c r="J42" s="692"/>
      <c r="L42" s="96"/>
      <c r="M42" s="102"/>
      <c r="N42" s="102"/>
      <c r="O42" s="102"/>
      <c r="P42" s="102"/>
      <c r="Q42" s="102"/>
    </row>
    <row r="43" spans="1:17" s="101" customFormat="1" ht="27.75" customHeight="1" x14ac:dyDescent="0.2">
      <c r="A43" s="157" t="s">
        <v>129</v>
      </c>
      <c r="B43" s="681" t="s">
        <v>291</v>
      </c>
      <c r="C43" s="682"/>
      <c r="D43" s="682"/>
      <c r="E43" s="682"/>
      <c r="F43" s="682"/>
      <c r="G43" s="682"/>
      <c r="H43" s="682"/>
      <c r="I43" s="682"/>
      <c r="J43" s="683"/>
      <c r="L43" s="96"/>
      <c r="M43" s="102"/>
      <c r="N43" s="102"/>
      <c r="O43" s="102"/>
      <c r="P43" s="102"/>
      <c r="Q43" s="102"/>
    </row>
    <row r="44" spans="1:17" s="97" customFormat="1" ht="13.5" thickBot="1" x14ac:dyDescent="0.25">
      <c r="A44" s="157" t="s">
        <v>130</v>
      </c>
      <c r="B44" s="684" t="s">
        <v>279</v>
      </c>
      <c r="C44" s="685"/>
      <c r="D44" s="685"/>
      <c r="E44" s="685"/>
      <c r="F44" s="685"/>
      <c r="G44" s="685"/>
      <c r="H44" s="685"/>
      <c r="I44" s="685"/>
      <c r="J44" s="686"/>
      <c r="L44" s="96"/>
      <c r="M44" s="98"/>
      <c r="N44" s="98"/>
      <c r="O44" s="98"/>
      <c r="P44" s="98"/>
      <c r="Q44" s="98"/>
    </row>
    <row r="45" spans="1:17" s="105" customFormat="1" ht="42.75" customHeight="1" x14ac:dyDescent="0.2">
      <c r="A45" s="103"/>
      <c r="B45" s="665" t="s">
        <v>323</v>
      </c>
      <c r="C45" s="666"/>
      <c r="D45" s="667" t="s">
        <v>269</v>
      </c>
      <c r="E45" s="668"/>
      <c r="F45" s="669" t="s">
        <v>310</v>
      </c>
      <c r="G45" s="670"/>
      <c r="H45" s="104"/>
      <c r="I45" s="669"/>
      <c r="J45" s="671"/>
    </row>
    <row r="46" spans="1:17" s="105" customFormat="1" ht="32.25" customHeight="1" x14ac:dyDescent="0.2">
      <c r="A46" s="106" t="s">
        <v>5</v>
      </c>
      <c r="B46" s="611"/>
      <c r="C46" s="611"/>
      <c r="D46" s="612"/>
      <c r="E46" s="612"/>
      <c r="F46" s="612"/>
      <c r="G46" s="612"/>
      <c r="H46" s="107"/>
      <c r="I46" s="612"/>
      <c r="J46" s="613"/>
    </row>
    <row r="47" spans="1:17" s="105" customFormat="1" ht="20.25" customHeight="1" thickBot="1" x14ac:dyDescent="0.25">
      <c r="A47" s="108" t="s">
        <v>132</v>
      </c>
      <c r="B47" s="614"/>
      <c r="C47" s="614"/>
      <c r="D47" s="615"/>
      <c r="E47" s="615"/>
      <c r="F47" s="615"/>
      <c r="G47" s="615"/>
      <c r="H47" s="109"/>
      <c r="I47" s="615"/>
      <c r="J47" s="616"/>
    </row>
    <row r="48" spans="1:17" ht="30" customHeight="1" thickBot="1" x14ac:dyDescent="0.25">
      <c r="A48" s="110" t="s">
        <v>133</v>
      </c>
      <c r="B48" s="617"/>
      <c r="C48" s="618"/>
      <c r="D48" s="618"/>
      <c r="E48" s="619"/>
      <c r="F48" s="111" t="s">
        <v>132</v>
      </c>
      <c r="G48" s="617"/>
      <c r="H48" s="618"/>
      <c r="I48" s="618"/>
      <c r="J48" s="619"/>
    </row>
    <row r="49" spans="1:11" ht="15" hidden="1" customHeight="1" x14ac:dyDescent="0.2">
      <c r="A49" s="606" t="s">
        <v>134</v>
      </c>
      <c r="B49" s="606"/>
      <c r="C49" s="606"/>
      <c r="D49" s="606"/>
      <c r="E49" s="606"/>
      <c r="F49" s="606"/>
      <c r="G49" s="606"/>
      <c r="H49" s="606"/>
      <c r="I49" s="606"/>
      <c r="J49" s="606"/>
    </row>
    <row r="50" spans="1:11" ht="34.5" hidden="1" customHeight="1" x14ac:dyDescent="0.2">
      <c r="A50" s="607" t="s">
        <v>135</v>
      </c>
      <c r="B50" s="607"/>
      <c r="C50" s="607"/>
      <c r="D50" s="607"/>
      <c r="E50" s="607"/>
      <c r="F50" s="607"/>
      <c r="G50" s="607"/>
      <c r="H50" s="607"/>
      <c r="I50" s="607"/>
      <c r="J50" s="607"/>
    </row>
    <row r="51" spans="1:11" ht="20.100000000000001" hidden="1" customHeight="1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</row>
    <row r="52" spans="1:11" ht="20.100000000000001" hidden="1" customHeight="1" x14ac:dyDescent="0.2">
      <c r="A52" s="608" t="s">
        <v>136</v>
      </c>
      <c r="B52" s="608"/>
      <c r="C52" s="608"/>
      <c r="D52" s="608"/>
      <c r="E52" s="608"/>
      <c r="F52" s="112"/>
      <c r="G52" s="112"/>
      <c r="H52" s="112"/>
      <c r="I52" s="112"/>
      <c r="J52" s="112"/>
    </row>
    <row r="53" spans="1:11" ht="20.100000000000001" hidden="1" customHeight="1" x14ac:dyDescent="0.2">
      <c r="A53" s="113"/>
      <c r="B53" s="114"/>
      <c r="C53" s="114"/>
      <c r="D53" s="112"/>
      <c r="E53" s="112"/>
      <c r="F53" s="112"/>
      <c r="G53" s="112"/>
      <c r="H53" s="112"/>
      <c r="I53" s="112"/>
      <c r="J53" s="112"/>
    </row>
    <row r="54" spans="1:11" ht="20.100000000000001" hidden="1" customHeight="1" x14ac:dyDescent="0.2">
      <c r="A54" s="609" t="s">
        <v>137</v>
      </c>
      <c r="B54" s="609"/>
      <c r="C54" s="609"/>
      <c r="D54" s="610" t="s">
        <v>138</v>
      </c>
      <c r="E54" s="610"/>
      <c r="F54" s="610"/>
      <c r="G54" s="610"/>
      <c r="H54" s="610"/>
      <c r="I54" s="115"/>
      <c r="J54" s="112"/>
    </row>
    <row r="55" spans="1:11" ht="20.100000000000001" hidden="1" customHeight="1" x14ac:dyDescent="0.2">
      <c r="A55" s="609" t="s">
        <v>139</v>
      </c>
      <c r="B55" s="609"/>
      <c r="C55" s="609"/>
      <c r="D55" s="116" t="s">
        <v>140</v>
      </c>
      <c r="E55" s="116"/>
      <c r="F55" s="116"/>
      <c r="G55" s="116"/>
      <c r="H55" s="116"/>
      <c r="I55" s="116"/>
      <c r="J55" s="112"/>
      <c r="K55" s="86"/>
    </row>
    <row r="56" spans="1:11" ht="20.100000000000001" hidden="1" customHeight="1" x14ac:dyDescent="0.2">
      <c r="A56" s="609" t="s">
        <v>141</v>
      </c>
      <c r="B56" s="609"/>
      <c r="C56" s="609"/>
      <c r="D56" s="624" t="s">
        <v>142</v>
      </c>
      <c r="E56" s="625"/>
      <c r="F56" s="117"/>
      <c r="G56" s="117"/>
      <c r="H56" s="118"/>
      <c r="I56" s="115"/>
      <c r="J56" s="112"/>
    </row>
    <row r="57" spans="1:11" ht="20.100000000000001" hidden="1" customHeight="1" x14ac:dyDescent="0.2">
      <c r="A57" s="609" t="s">
        <v>143</v>
      </c>
      <c r="B57" s="609"/>
      <c r="C57" s="609"/>
      <c r="D57" s="116">
        <v>0</v>
      </c>
      <c r="E57" s="116" t="s">
        <v>144</v>
      </c>
      <c r="F57" s="116"/>
      <c r="G57" s="115"/>
      <c r="H57" s="115"/>
      <c r="I57" s="115"/>
      <c r="J57" s="112"/>
      <c r="K57" s="86"/>
    </row>
    <row r="58" spans="1:11" ht="20.100000000000001" hidden="1" customHeight="1" x14ac:dyDescent="0.2">
      <c r="A58" s="609" t="s">
        <v>145</v>
      </c>
      <c r="B58" s="609"/>
      <c r="C58" s="609"/>
      <c r="D58" s="116">
        <v>7</v>
      </c>
      <c r="E58" s="116" t="s">
        <v>146</v>
      </c>
      <c r="F58" s="116"/>
      <c r="G58" s="115"/>
      <c r="H58" s="115"/>
      <c r="I58" s="115"/>
      <c r="J58" s="112"/>
      <c r="K58" s="86"/>
    </row>
    <row r="59" spans="1:11" ht="20.100000000000001" hidden="1" customHeight="1" x14ac:dyDescent="0.2">
      <c r="A59" s="609" t="s">
        <v>147</v>
      </c>
      <c r="B59" s="609"/>
      <c r="C59" s="609"/>
      <c r="D59" s="116">
        <v>2</v>
      </c>
      <c r="E59" s="116" t="s">
        <v>148</v>
      </c>
      <c r="F59" s="116"/>
      <c r="G59" s="115"/>
      <c r="H59" s="115"/>
      <c r="I59" s="115"/>
      <c r="J59" s="112"/>
      <c r="K59" s="86"/>
    </row>
    <row r="60" spans="1:11" ht="20.100000000000001" hidden="1" customHeight="1" x14ac:dyDescent="0.2">
      <c r="A60" s="609" t="s">
        <v>149</v>
      </c>
      <c r="B60" s="609"/>
      <c r="C60" s="609"/>
      <c r="D60" s="610" t="s">
        <v>150</v>
      </c>
      <c r="E60" s="610"/>
      <c r="F60" s="610"/>
      <c r="G60" s="115"/>
      <c r="H60" s="115"/>
      <c r="I60" s="115"/>
      <c r="J60" s="112"/>
      <c r="K60" s="86"/>
    </row>
    <row r="61" spans="1:11" ht="20.100000000000001" hidden="1" customHeight="1" x14ac:dyDescent="0.2">
      <c r="A61" s="609" t="s">
        <v>151</v>
      </c>
      <c r="B61" s="609"/>
      <c r="C61" s="609"/>
      <c r="D61" s="610" t="s">
        <v>152</v>
      </c>
      <c r="E61" s="610"/>
      <c r="F61" s="610"/>
      <c r="G61" s="115"/>
      <c r="H61" s="115"/>
      <c r="I61" s="115"/>
      <c r="J61" s="112"/>
      <c r="K61" s="86"/>
    </row>
    <row r="62" spans="1:11" ht="20.100000000000001" hidden="1" customHeight="1" x14ac:dyDescent="0.25">
      <c r="A62" s="119"/>
      <c r="B62"/>
      <c r="C62"/>
      <c r="D62"/>
      <c r="E62"/>
      <c r="F62"/>
      <c r="G62" s="120"/>
      <c r="H62" s="120"/>
      <c r="I62" s="120"/>
      <c r="J62" s="120"/>
    </row>
    <row r="63" spans="1:11" ht="32.25" hidden="1" customHeight="1" x14ac:dyDescent="0.25">
      <c r="A63" s="121" t="s">
        <v>153</v>
      </c>
      <c r="B63" s="122" t="s">
        <v>154</v>
      </c>
      <c r="C63" s="122" t="s">
        <v>155</v>
      </c>
      <c r="D63" s="122" t="s">
        <v>156</v>
      </c>
      <c r="E63" s="122" t="s">
        <v>157</v>
      </c>
      <c r="F63" s="620" t="s">
        <v>158</v>
      </c>
      <c r="G63" s="621"/>
      <c r="H63" s="122" t="s">
        <v>159</v>
      </c>
      <c r="I63" s="120"/>
      <c r="J63" s="120"/>
    </row>
    <row r="64" spans="1:11" ht="20.100000000000001" hidden="1" customHeight="1" x14ac:dyDescent="0.25">
      <c r="A64" s="123" t="s">
        <v>54</v>
      </c>
      <c r="B64" s="124" t="s">
        <v>152</v>
      </c>
      <c r="C64" s="125">
        <v>1000000</v>
      </c>
      <c r="D64" s="126">
        <v>0</v>
      </c>
      <c r="E64" s="124">
        <v>100000</v>
      </c>
      <c r="F64" s="622">
        <f>C64-E64</f>
        <v>900000</v>
      </c>
      <c r="G64" s="623"/>
      <c r="H64" s="126">
        <v>0</v>
      </c>
      <c r="I64" s="127"/>
      <c r="J64" s="127"/>
    </row>
    <row r="65" spans="1:11" ht="20.100000000000001" hidden="1" customHeight="1" x14ac:dyDescent="0.25">
      <c r="A65" s="123" t="s">
        <v>128</v>
      </c>
      <c r="B65" s="124" t="s">
        <v>160</v>
      </c>
      <c r="C65" s="125">
        <f>C64-100000</f>
        <v>900000</v>
      </c>
      <c r="D65" s="126">
        <v>0</v>
      </c>
      <c r="E65" s="124">
        <v>100000</v>
      </c>
      <c r="F65" s="622">
        <f t="shared" ref="F65:F73" si="0">C65-E65</f>
        <v>800000</v>
      </c>
      <c r="G65" s="623"/>
      <c r="H65" s="126">
        <v>0</v>
      </c>
      <c r="I65" s="120"/>
      <c r="J65" s="120"/>
    </row>
    <row r="66" spans="1:11" ht="20.100000000000001" hidden="1" customHeight="1" x14ac:dyDescent="0.2">
      <c r="A66" s="123" t="s">
        <v>129</v>
      </c>
      <c r="B66" s="124" t="s">
        <v>161</v>
      </c>
      <c r="C66" s="125">
        <f t="shared" ref="C66:C73" si="1">C65-100000</f>
        <v>800000</v>
      </c>
      <c r="D66" s="126">
        <v>0</v>
      </c>
      <c r="E66" s="124">
        <v>100000</v>
      </c>
      <c r="F66" s="622">
        <f t="shared" si="0"/>
        <v>700000</v>
      </c>
      <c r="G66" s="623"/>
      <c r="H66" s="126">
        <v>0</v>
      </c>
      <c r="I66" s="128"/>
      <c r="J66" s="128"/>
      <c r="K66" s="86"/>
    </row>
    <row r="67" spans="1:11" ht="20.100000000000001" hidden="1" customHeight="1" x14ac:dyDescent="0.2">
      <c r="A67" s="123" t="s">
        <v>130</v>
      </c>
      <c r="B67" s="124" t="s">
        <v>162</v>
      </c>
      <c r="C67" s="125">
        <f t="shared" si="1"/>
        <v>700000</v>
      </c>
      <c r="D67" s="126">
        <v>0</v>
      </c>
      <c r="E67" s="124">
        <v>100000</v>
      </c>
      <c r="F67" s="622">
        <f t="shared" si="0"/>
        <v>600000</v>
      </c>
      <c r="G67" s="623"/>
      <c r="H67" s="126">
        <v>0</v>
      </c>
      <c r="I67" s="128"/>
      <c r="J67" s="128"/>
    </row>
    <row r="68" spans="1:11" s="130" customFormat="1" ht="23.25" hidden="1" customHeight="1" x14ac:dyDescent="0.2">
      <c r="A68" s="123" t="s">
        <v>131</v>
      </c>
      <c r="B68" s="124" t="s">
        <v>163</v>
      </c>
      <c r="C68" s="125">
        <f t="shared" si="1"/>
        <v>600000</v>
      </c>
      <c r="D68" s="126">
        <v>0</v>
      </c>
      <c r="E68" s="124">
        <v>100000</v>
      </c>
      <c r="F68" s="622">
        <f t="shared" si="0"/>
        <v>500000</v>
      </c>
      <c r="G68" s="623"/>
      <c r="H68" s="126">
        <v>0</v>
      </c>
      <c r="I68" s="129"/>
      <c r="J68" s="129"/>
    </row>
    <row r="69" spans="1:11" s="130" customFormat="1" ht="15.75" hidden="1" customHeight="1" x14ac:dyDescent="0.2">
      <c r="A69" s="123" t="s">
        <v>164</v>
      </c>
      <c r="B69" s="124" t="s">
        <v>165</v>
      </c>
      <c r="C69" s="125">
        <f t="shared" si="1"/>
        <v>500000</v>
      </c>
      <c r="D69" s="126">
        <v>0</v>
      </c>
      <c r="E69" s="124">
        <v>100000</v>
      </c>
      <c r="F69" s="622">
        <f t="shared" si="0"/>
        <v>400000</v>
      </c>
      <c r="G69" s="623"/>
      <c r="H69" s="126">
        <v>0</v>
      </c>
      <c r="I69" s="131"/>
      <c r="J69" s="131"/>
    </row>
    <row r="70" spans="1:11" ht="20.100000000000001" hidden="1" customHeight="1" x14ac:dyDescent="0.2">
      <c r="A70" s="123" t="s">
        <v>166</v>
      </c>
      <c r="B70" s="124" t="s">
        <v>167</v>
      </c>
      <c r="C70" s="125">
        <f t="shared" si="1"/>
        <v>400000</v>
      </c>
      <c r="D70" s="126">
        <v>0</v>
      </c>
      <c r="E70" s="124">
        <v>100000</v>
      </c>
      <c r="F70" s="622">
        <f t="shared" si="0"/>
        <v>300000</v>
      </c>
      <c r="G70" s="623"/>
      <c r="H70" s="126">
        <v>0</v>
      </c>
      <c r="I70" s="132"/>
      <c r="J70" s="132"/>
    </row>
    <row r="71" spans="1:11" s="130" customFormat="1" ht="23.25" hidden="1" customHeight="1" x14ac:dyDescent="0.2">
      <c r="A71" s="123" t="s">
        <v>168</v>
      </c>
      <c r="B71" s="124" t="s">
        <v>169</v>
      </c>
      <c r="C71" s="125">
        <f t="shared" si="1"/>
        <v>300000</v>
      </c>
      <c r="D71" s="126">
        <v>0</v>
      </c>
      <c r="E71" s="124">
        <v>100000</v>
      </c>
      <c r="F71" s="622">
        <f t="shared" si="0"/>
        <v>200000</v>
      </c>
      <c r="G71" s="623"/>
      <c r="H71" s="126">
        <v>0</v>
      </c>
      <c r="I71" s="132"/>
      <c r="J71" s="132"/>
    </row>
    <row r="72" spans="1:11" s="130" customFormat="1" ht="19.5" hidden="1" customHeight="1" x14ac:dyDescent="0.2">
      <c r="A72" s="123" t="s">
        <v>170</v>
      </c>
      <c r="B72" s="124" t="s">
        <v>171</v>
      </c>
      <c r="C72" s="125">
        <f t="shared" si="1"/>
        <v>200000</v>
      </c>
      <c r="D72" s="126">
        <v>0</v>
      </c>
      <c r="E72" s="124">
        <v>100000</v>
      </c>
      <c r="F72" s="622">
        <f t="shared" si="0"/>
        <v>100000</v>
      </c>
      <c r="G72" s="623"/>
      <c r="H72" s="126">
        <v>0</v>
      </c>
      <c r="I72" s="132"/>
      <c r="J72" s="132"/>
    </row>
    <row r="73" spans="1:11" ht="20.100000000000001" hidden="1" customHeight="1" x14ac:dyDescent="0.2">
      <c r="A73" s="123" t="s">
        <v>172</v>
      </c>
      <c r="B73" s="124" t="s">
        <v>173</v>
      </c>
      <c r="C73" s="125">
        <f t="shared" si="1"/>
        <v>100000</v>
      </c>
      <c r="D73" s="126">
        <v>0</v>
      </c>
      <c r="E73" s="124">
        <v>100000</v>
      </c>
      <c r="F73" s="622">
        <f t="shared" si="0"/>
        <v>0</v>
      </c>
      <c r="G73" s="623"/>
      <c r="H73" s="126">
        <v>0</v>
      </c>
      <c r="I73" s="133"/>
      <c r="J73" s="133"/>
    </row>
    <row r="74" spans="1:11" ht="20.100000000000001" hidden="1" customHeight="1" x14ac:dyDescent="0.2">
      <c r="A74" s="133"/>
      <c r="B74" s="133"/>
      <c r="C74" s="133"/>
      <c r="D74" s="133"/>
      <c r="E74" s="133"/>
      <c r="F74" s="133"/>
      <c r="G74" s="133"/>
      <c r="H74" s="133"/>
      <c r="I74" s="133"/>
      <c r="J74" s="133"/>
    </row>
    <row r="75" spans="1:11" ht="20.100000000000001" hidden="1" customHeight="1" x14ac:dyDescent="0.2">
      <c r="A75" s="134"/>
      <c r="B75" s="135"/>
      <c r="C75" s="135"/>
      <c r="D75" s="134"/>
      <c r="E75" s="136"/>
      <c r="F75" s="136"/>
      <c r="G75" s="136"/>
      <c r="H75" s="136"/>
      <c r="I75" s="136"/>
      <c r="J75" s="136"/>
      <c r="K75" s="86"/>
    </row>
    <row r="76" spans="1:11" ht="20.100000000000001" hidden="1" customHeight="1" x14ac:dyDescent="0.2">
      <c r="A76" s="648" t="s">
        <v>174</v>
      </c>
      <c r="B76" s="648"/>
      <c r="C76" s="648"/>
      <c r="D76" s="648"/>
      <c r="E76" s="648"/>
      <c r="F76" s="648"/>
      <c r="G76" s="648"/>
      <c r="H76" s="648"/>
      <c r="I76" s="648"/>
      <c r="J76" s="648"/>
    </row>
    <row r="77" spans="1:11" ht="42.75" hidden="1" customHeight="1" x14ac:dyDescent="0.2">
      <c r="A77" s="607" t="s">
        <v>135</v>
      </c>
      <c r="B77" s="607"/>
      <c r="C77" s="607"/>
      <c r="D77" s="607"/>
      <c r="E77" s="607"/>
      <c r="F77" s="607"/>
      <c r="G77" s="607"/>
      <c r="H77" s="607"/>
      <c r="I77" s="607"/>
      <c r="J77" s="607"/>
    </row>
    <row r="78" spans="1:11" s="130" customFormat="1" ht="23.25" hidden="1" customHeight="1" x14ac:dyDescent="0.2">
      <c r="A78" s="608" t="s">
        <v>175</v>
      </c>
      <c r="B78" s="608"/>
      <c r="C78" s="608"/>
      <c r="D78" s="608"/>
      <c r="E78" s="608"/>
      <c r="F78" s="112"/>
      <c r="G78" s="112"/>
      <c r="H78" s="112"/>
      <c r="I78" s="112"/>
      <c r="J78" s="112"/>
    </row>
    <row r="79" spans="1:11" s="130" customFormat="1" ht="13.5" hidden="1" customHeight="1" x14ac:dyDescent="0.2">
      <c r="A79" s="83"/>
      <c r="B79" s="83"/>
      <c r="C79" s="112"/>
      <c r="D79" s="112"/>
      <c r="E79" s="112"/>
      <c r="F79" s="112"/>
      <c r="G79" s="112"/>
      <c r="H79" s="112"/>
      <c r="I79" s="112"/>
      <c r="J79" s="112"/>
    </row>
    <row r="80" spans="1:11" ht="64.5" hidden="1" customHeight="1" x14ac:dyDescent="0.2">
      <c r="A80" s="626" t="s">
        <v>140</v>
      </c>
      <c r="B80" s="627"/>
      <c r="C80" s="627"/>
      <c r="D80" s="628"/>
      <c r="E80" s="632" t="s">
        <v>176</v>
      </c>
      <c r="F80" s="632"/>
      <c r="G80" s="632" t="s">
        <v>177</v>
      </c>
      <c r="H80" s="632"/>
      <c r="I80" s="137" t="s">
        <v>178</v>
      </c>
      <c r="J80" s="137" t="s">
        <v>144</v>
      </c>
    </row>
    <row r="81" spans="1:11" ht="54.75" hidden="1" customHeight="1" x14ac:dyDescent="0.2">
      <c r="A81" s="629"/>
      <c r="B81" s="630"/>
      <c r="C81" s="630"/>
      <c r="D81" s="631"/>
      <c r="E81" s="633">
        <v>2631500</v>
      </c>
      <c r="F81" s="633"/>
      <c r="G81" s="633">
        <v>2631500</v>
      </c>
      <c r="H81" s="633"/>
      <c r="I81" s="138"/>
      <c r="J81" s="138"/>
      <c r="K81" s="139"/>
    </row>
    <row r="82" spans="1:11" ht="20.100000000000001" hidden="1" customHeight="1" x14ac:dyDescent="0.2">
      <c r="A82" s="646"/>
      <c r="B82" s="646"/>
      <c r="C82" s="646"/>
      <c r="D82" s="646"/>
      <c r="E82" s="646"/>
      <c r="F82" s="646"/>
      <c r="G82" s="646"/>
      <c r="H82" s="646"/>
      <c r="I82" s="646"/>
      <c r="J82" s="646"/>
    </row>
    <row r="83" spans="1:11" ht="20.100000000000001" hidden="1" customHeight="1" x14ac:dyDescent="0.2">
      <c r="A83" s="647"/>
      <c r="B83" s="647"/>
      <c r="C83" s="647"/>
      <c r="D83" s="647"/>
      <c r="E83" s="647"/>
      <c r="F83" s="647"/>
      <c r="G83" s="647"/>
      <c r="H83" s="647"/>
      <c r="I83" s="647"/>
      <c r="J83" s="647"/>
    </row>
    <row r="84" spans="1:11" ht="20.100000000000001" hidden="1" customHeight="1" x14ac:dyDescent="0.2">
      <c r="A84" s="647"/>
      <c r="B84" s="647"/>
      <c r="C84" s="647"/>
      <c r="D84" s="647"/>
      <c r="E84" s="647"/>
      <c r="F84" s="647"/>
      <c r="G84" s="647"/>
      <c r="H84" s="647"/>
      <c r="I84" s="647"/>
      <c r="J84" s="647"/>
    </row>
    <row r="85" spans="1:11" ht="20.100000000000001" hidden="1" customHeight="1" x14ac:dyDescent="0.2">
      <c r="A85" s="647"/>
      <c r="B85" s="647"/>
      <c r="C85" s="647"/>
      <c r="D85" s="647"/>
      <c r="E85" s="647"/>
      <c r="F85" s="647"/>
      <c r="G85" s="647"/>
      <c r="H85" s="647"/>
      <c r="I85" s="647"/>
      <c r="J85" s="647"/>
    </row>
    <row r="86" spans="1:11" ht="20.100000000000001" hidden="1" customHeight="1" x14ac:dyDescent="0.2">
      <c r="A86" s="647"/>
      <c r="B86" s="647"/>
      <c r="C86" s="647"/>
      <c r="D86" s="647"/>
      <c r="E86" s="647"/>
      <c r="F86" s="647"/>
      <c r="G86" s="647"/>
      <c r="H86" s="647"/>
      <c r="I86" s="647"/>
      <c r="J86" s="647"/>
    </row>
    <row r="87" spans="1:11" ht="20.100000000000001" hidden="1" customHeight="1" x14ac:dyDescent="0.2">
      <c r="A87" s="647"/>
      <c r="B87" s="647"/>
      <c r="C87" s="647"/>
      <c r="D87" s="647"/>
      <c r="E87" s="647"/>
      <c r="F87" s="647"/>
      <c r="G87" s="647"/>
      <c r="H87" s="647"/>
      <c r="I87" s="647"/>
      <c r="J87" s="647"/>
    </row>
    <row r="88" spans="1:11" ht="20.100000000000001" hidden="1" customHeight="1" x14ac:dyDescent="0.2">
      <c r="A88" s="642" t="s">
        <v>179</v>
      </c>
      <c r="B88" s="642"/>
      <c r="C88" s="642"/>
      <c r="D88" s="642"/>
      <c r="E88" s="642"/>
      <c r="F88" s="642"/>
      <c r="G88" s="140"/>
      <c r="H88" s="141"/>
      <c r="I88" s="142"/>
      <c r="J88" s="142"/>
    </row>
    <row r="89" spans="1:11" ht="20.100000000000001" hidden="1" customHeight="1" x14ac:dyDescent="0.2">
      <c r="A89" s="143" t="s">
        <v>54</v>
      </c>
      <c r="B89" s="642" t="s">
        <v>180</v>
      </c>
      <c r="C89" s="642"/>
      <c r="D89" s="642"/>
      <c r="E89" s="144" t="s">
        <v>181</v>
      </c>
      <c r="F89" s="143">
        <v>1</v>
      </c>
      <c r="G89" s="140">
        <f>12000*1.25</f>
        <v>15000</v>
      </c>
      <c r="H89" s="141">
        <f>F89*G89</f>
        <v>15000</v>
      </c>
      <c r="I89" s="142"/>
      <c r="J89" s="142"/>
    </row>
    <row r="90" spans="1:11" ht="20.100000000000001" hidden="1" customHeight="1" x14ac:dyDescent="0.2">
      <c r="A90" s="143" t="s">
        <v>128</v>
      </c>
      <c r="B90" s="642" t="s">
        <v>182</v>
      </c>
      <c r="C90" s="642"/>
      <c r="D90" s="642"/>
      <c r="E90" s="144"/>
      <c r="F90" s="143"/>
      <c r="G90" s="140"/>
      <c r="H90" s="141"/>
      <c r="I90" s="142"/>
      <c r="J90" s="142"/>
    </row>
    <row r="91" spans="1:11" ht="20.100000000000001" hidden="1" customHeight="1" x14ac:dyDescent="0.2">
      <c r="A91" s="145"/>
      <c r="B91" s="642" t="s">
        <v>183</v>
      </c>
      <c r="C91" s="642"/>
      <c r="D91" s="642"/>
      <c r="E91" s="144" t="s">
        <v>181</v>
      </c>
      <c r="F91" s="143">
        <v>1</v>
      </c>
      <c r="G91" s="140">
        <f>44000*1.25</f>
        <v>55000</v>
      </c>
      <c r="H91" s="141">
        <f>F91*G91</f>
        <v>55000</v>
      </c>
      <c r="I91" s="142"/>
      <c r="J91" s="142"/>
    </row>
    <row r="92" spans="1:11" ht="20.100000000000001" hidden="1" customHeight="1" x14ac:dyDescent="0.2">
      <c r="A92" s="145"/>
      <c r="B92" s="642" t="s">
        <v>184</v>
      </c>
      <c r="C92" s="642"/>
      <c r="D92" s="642"/>
      <c r="E92" s="144" t="s">
        <v>181</v>
      </c>
      <c r="F92" s="143">
        <v>1</v>
      </c>
      <c r="G92" s="140">
        <f>57000*1.25</f>
        <v>71250</v>
      </c>
      <c r="H92" s="141">
        <f t="shared" ref="H92:H93" si="2">F92*G92</f>
        <v>71250</v>
      </c>
      <c r="I92" s="142"/>
      <c r="J92" s="142"/>
    </row>
    <row r="93" spans="1:11" ht="20.100000000000001" hidden="1" customHeight="1" x14ac:dyDescent="0.2">
      <c r="A93" s="143" t="s">
        <v>129</v>
      </c>
      <c r="B93" s="642" t="s">
        <v>185</v>
      </c>
      <c r="C93" s="642"/>
      <c r="D93" s="642"/>
      <c r="E93" s="144" t="s">
        <v>181</v>
      </c>
      <c r="F93" s="143">
        <v>1</v>
      </c>
      <c r="G93" s="140">
        <f>61000*1.25</f>
        <v>76250</v>
      </c>
      <c r="H93" s="141">
        <f t="shared" si="2"/>
        <v>76250</v>
      </c>
      <c r="I93" s="142"/>
      <c r="J93" s="142"/>
    </row>
    <row r="94" spans="1:11" ht="15.75" hidden="1" customHeight="1" x14ac:dyDescent="0.2">
      <c r="A94" s="146"/>
      <c r="B94" s="146"/>
      <c r="C94" s="142"/>
      <c r="D94" s="142"/>
      <c r="E94" s="142"/>
      <c r="F94" s="632"/>
      <c r="G94" s="632"/>
      <c r="H94" s="147"/>
      <c r="I94" s="142"/>
      <c r="J94" s="142"/>
    </row>
    <row r="95" spans="1:11" ht="54.75" hidden="1" customHeight="1" x14ac:dyDescent="0.2">
      <c r="A95" s="643" t="s">
        <v>186</v>
      </c>
      <c r="B95" s="643"/>
      <c r="C95" s="643"/>
      <c r="D95" s="643"/>
      <c r="E95" s="643"/>
      <c r="F95" s="643"/>
      <c r="G95" s="644">
        <v>2631500</v>
      </c>
      <c r="H95" s="644"/>
      <c r="I95" s="148">
        <v>1000000</v>
      </c>
      <c r="J95" s="149">
        <v>0.38</v>
      </c>
    </row>
    <row r="96" spans="1:11" ht="15.75" hidden="1" customHeight="1" x14ac:dyDescent="0.2">
      <c r="C96" s="150"/>
      <c r="D96" s="150"/>
      <c r="E96" s="150"/>
      <c r="F96" s="150"/>
      <c r="G96" s="150"/>
      <c r="H96" s="150"/>
      <c r="I96" s="150"/>
      <c r="J96" s="150"/>
    </row>
    <row r="97" spans="1:11" ht="36.75" hidden="1" customHeight="1" x14ac:dyDescent="0.2">
      <c r="A97" s="645" t="s">
        <v>187</v>
      </c>
      <c r="B97" s="645"/>
      <c r="C97" s="645"/>
      <c r="D97" s="645"/>
      <c r="E97" s="645"/>
      <c r="F97" s="645"/>
      <c r="G97" s="645"/>
      <c r="H97" s="645"/>
      <c r="I97" s="645"/>
      <c r="J97" s="645"/>
    </row>
    <row r="98" spans="1:11" ht="15.75" customHeight="1" x14ac:dyDescent="0.2">
      <c r="A98" s="86"/>
      <c r="B98" s="634"/>
      <c r="C98" s="634"/>
      <c r="D98" s="634"/>
      <c r="E98" s="634"/>
      <c r="F98" s="634"/>
      <c r="G98" s="634"/>
      <c r="H98" s="634"/>
      <c r="I98" s="634"/>
      <c r="J98" s="634"/>
      <c r="K98" s="86"/>
    </row>
    <row r="99" spans="1:11" ht="15.75" customHeight="1" x14ac:dyDescent="0.2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</row>
    <row r="117" spans="11:11" ht="15.75" customHeight="1" x14ac:dyDescent="0.2">
      <c r="K117" s="86"/>
    </row>
  </sheetData>
  <sheetProtection selectLockedCells="1"/>
  <protectedRanges>
    <protectedRange sqref="I30:I32 F30:F32 F34 G56 D56" name="Raspon4_1"/>
    <protectedRange sqref="E23:J24" name="Raspon3_1"/>
    <protectedRange sqref="E8:E13" name="Raspon2_1"/>
    <protectedRange sqref="I35:I40 F35:F40" name="Raspon4_1_2"/>
    <protectedRange sqref="I33 F33" name="Raspon4_1_3"/>
    <protectedRange sqref="I98 I46:I47" name="Raspon4_1_1"/>
    <protectedRange sqref="F46:F47" name="Raspon4_1_2_1"/>
    <protectedRange sqref="I75" name="Raspon4_1_6"/>
    <protectedRange sqref="F41:F42 I41:I44" name="Raspon4_1_2_2"/>
    <protectedRange sqref="F43:F44 I43:I44" name="Raspon4_1_2_5"/>
  </protectedRanges>
  <mergeCells count="137">
    <mergeCell ref="A33:D33"/>
    <mergeCell ref="E33:J33"/>
    <mergeCell ref="A34:G34"/>
    <mergeCell ref="H34:J34"/>
    <mergeCell ref="A35:J35"/>
    <mergeCell ref="A36:J36"/>
    <mergeCell ref="A38:J38"/>
    <mergeCell ref="B45:C45"/>
    <mergeCell ref="D45:E45"/>
    <mergeCell ref="F45:G45"/>
    <mergeCell ref="I45:J45"/>
    <mergeCell ref="A39:J39"/>
    <mergeCell ref="B40:J40"/>
    <mergeCell ref="B41:J41"/>
    <mergeCell ref="B43:J43"/>
    <mergeCell ref="B44:J44"/>
    <mergeCell ref="A37:J37"/>
    <mergeCell ref="B42:J42"/>
    <mergeCell ref="B98:J98"/>
    <mergeCell ref="A6:D6"/>
    <mergeCell ref="A7:D7"/>
    <mergeCell ref="E6:J6"/>
    <mergeCell ref="E7:J7"/>
    <mergeCell ref="A13:D13"/>
    <mergeCell ref="E13:J13"/>
    <mergeCell ref="E17:F17"/>
    <mergeCell ref="G17:H17"/>
    <mergeCell ref="I17:J17"/>
    <mergeCell ref="B92:D92"/>
    <mergeCell ref="B93:D93"/>
    <mergeCell ref="F94:G94"/>
    <mergeCell ref="A95:F95"/>
    <mergeCell ref="G95:H95"/>
    <mergeCell ref="A97:J97"/>
    <mergeCell ref="A82:J84"/>
    <mergeCell ref="A85:J87"/>
    <mergeCell ref="A88:F88"/>
    <mergeCell ref="B89:D89"/>
    <mergeCell ref="B90:D90"/>
    <mergeCell ref="B91:D91"/>
    <mergeCell ref="F73:G73"/>
    <mergeCell ref="A76:J76"/>
    <mergeCell ref="A77:J77"/>
    <mergeCell ref="A78:E78"/>
    <mergeCell ref="A80:D81"/>
    <mergeCell ref="E80:F80"/>
    <mergeCell ref="G80:H80"/>
    <mergeCell ref="E81:F81"/>
    <mergeCell ref="G81:H81"/>
    <mergeCell ref="F67:G67"/>
    <mergeCell ref="F68:G68"/>
    <mergeCell ref="F69:G69"/>
    <mergeCell ref="F70:G70"/>
    <mergeCell ref="F71:G71"/>
    <mergeCell ref="F72:G72"/>
    <mergeCell ref="A61:C61"/>
    <mergeCell ref="D61:F61"/>
    <mergeCell ref="F63:G63"/>
    <mergeCell ref="F64:G64"/>
    <mergeCell ref="F65:G65"/>
    <mergeCell ref="F66:G66"/>
    <mergeCell ref="A56:C56"/>
    <mergeCell ref="D56:E56"/>
    <mergeCell ref="A57:C57"/>
    <mergeCell ref="A58:C58"/>
    <mergeCell ref="A59:C59"/>
    <mergeCell ref="A60:C60"/>
    <mergeCell ref="D60:F60"/>
    <mergeCell ref="A49:J49"/>
    <mergeCell ref="A50:J50"/>
    <mergeCell ref="A52:E52"/>
    <mergeCell ref="A54:C54"/>
    <mergeCell ref="D54:H54"/>
    <mergeCell ref="A55:C55"/>
    <mergeCell ref="B46:C46"/>
    <mergeCell ref="D46:E46"/>
    <mergeCell ref="F46:G46"/>
    <mergeCell ref="I46:J46"/>
    <mergeCell ref="B47:C47"/>
    <mergeCell ref="D47:E47"/>
    <mergeCell ref="F47:G47"/>
    <mergeCell ref="I47:J47"/>
    <mergeCell ref="B48:E48"/>
    <mergeCell ref="G48:J48"/>
    <mergeCell ref="A30:D30"/>
    <mergeCell ref="I30:J30"/>
    <mergeCell ref="A31:D31"/>
    <mergeCell ref="E31:J31"/>
    <mergeCell ref="A32:D32"/>
    <mergeCell ref="E32:J32"/>
    <mergeCell ref="A26:D26"/>
    <mergeCell ref="E26:J26"/>
    <mergeCell ref="A28:D28"/>
    <mergeCell ref="A29:D29"/>
    <mergeCell ref="E29:J29"/>
    <mergeCell ref="A27:D27"/>
    <mergeCell ref="E27:J27"/>
    <mergeCell ref="E28:J28"/>
    <mergeCell ref="F30:G30"/>
    <mergeCell ref="A23:D23"/>
    <mergeCell ref="E23:J23"/>
    <mergeCell ref="A24:D24"/>
    <mergeCell ref="E24:J24"/>
    <mergeCell ref="A25:D25"/>
    <mergeCell ref="E25:J25"/>
    <mergeCell ref="A18:D18"/>
    <mergeCell ref="E18:J18"/>
    <mergeCell ref="A19:D19"/>
    <mergeCell ref="E19:J19"/>
    <mergeCell ref="A21:D21"/>
    <mergeCell ref="E21:J21"/>
    <mergeCell ref="A20:D20"/>
    <mergeCell ref="E20:J20"/>
    <mergeCell ref="A22:D22"/>
    <mergeCell ref="E22:J22"/>
    <mergeCell ref="A1:J2"/>
    <mergeCell ref="A3:J3"/>
    <mergeCell ref="A4:J4"/>
    <mergeCell ref="A8:D8"/>
    <mergeCell ref="E8:J8"/>
    <mergeCell ref="A16:D16"/>
    <mergeCell ref="E16:J16"/>
    <mergeCell ref="A17:D17"/>
    <mergeCell ref="A14:D14"/>
    <mergeCell ref="E14:J14"/>
    <mergeCell ref="A15:D15"/>
    <mergeCell ref="E15:J15"/>
    <mergeCell ref="A9:D9"/>
    <mergeCell ref="E9:J9"/>
    <mergeCell ref="A10:D10"/>
    <mergeCell ref="E10:J10"/>
    <mergeCell ref="A12:D12"/>
    <mergeCell ref="E12:J12"/>
    <mergeCell ref="A5:D5"/>
    <mergeCell ref="E5:J5"/>
    <mergeCell ref="A11:D11"/>
    <mergeCell ref="E11:J11"/>
  </mergeCells>
  <dataValidations count="6">
    <dataValidation type="list" allowBlank="1" showInputMessage="1" showErrorMessage="1" sqref="E21 F21 G21 H21 I21 J21">
      <formula1>EK</formula1>
    </dataValidation>
    <dataValidation type="list" allowBlank="1" showInputMessage="1" showErrorMessage="1" sqref="E31:J31">
      <formula1>STATUS_POSTUPKA_JAVNE_NABAVE</formula1>
    </dataValidation>
    <dataValidation type="list" allowBlank="1" showInputMessage="1" showErrorMessage="1" sqref="E32:J32">
      <formula1>STATUS_PROVEDBE_UGOVORA</formula1>
    </dataValidation>
    <dataValidation type="list" allowBlank="1" showInputMessage="1" showErrorMessage="1" sqref="E20:J20">
      <formula1>IZVOR_SREDSTAVA</formula1>
    </dataValidation>
    <dataValidation type="list" allowBlank="1" showInputMessage="1" showErrorMessage="1" sqref="E19:J19">
      <formula1>VRSTA_SREDSTAVA</formula1>
    </dataValidation>
    <dataValidation type="list" allowBlank="1" showInputMessage="1" showErrorMessage="1" sqref="E22:J22">
      <formula1>MJERA_IZ_PLANA</formula1>
    </dataValidation>
  </dataValidations>
  <pageMargins left="0.7" right="0.7" top="0.75" bottom="0.75" header="0.3" footer="0.3"/>
  <pageSetup paperSize="9" scale="68" orientation="portrait" r:id="rId1"/>
  <rowBreaks count="2" manualBreakCount="2">
    <brk id="38" max="9" man="1"/>
    <brk id="4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15.7109375" customWidth="1"/>
    <col min="2" max="2" width="14" bestFit="1" customWidth="1"/>
    <col min="3" max="4" width="16" customWidth="1"/>
    <col min="5" max="5" width="14.28515625" customWidth="1"/>
    <col min="6" max="6" width="22.7109375" bestFit="1" customWidth="1"/>
    <col min="7" max="7" width="17.7109375" bestFit="1" customWidth="1"/>
    <col min="8" max="8" width="13.28515625" customWidth="1"/>
  </cols>
  <sheetData>
    <row r="2" spans="1:12" ht="15.75" x14ac:dyDescent="0.25">
      <c r="A2" s="225" t="s">
        <v>134</v>
      </c>
      <c r="B2" s="225"/>
      <c r="C2" s="225"/>
      <c r="D2" s="225"/>
      <c r="E2" s="225"/>
      <c r="F2" s="225"/>
      <c r="G2" s="225"/>
    </row>
    <row r="3" spans="1:12" ht="15.75" x14ac:dyDescent="0.25">
      <c r="B3" s="225"/>
      <c r="C3" s="225"/>
      <c r="D3" s="225"/>
      <c r="E3" s="225"/>
      <c r="F3" s="225"/>
      <c r="G3" s="225"/>
    </row>
    <row r="4" spans="1:12" x14ac:dyDescent="0.25">
      <c r="A4" s="693" t="str">
        <f>"uz Ugovor o neposrednom sufinanciranju kupnje energetski učinkovitih vozila, davanjem sredstava Fonda (reg.broj: "&amp;Statistika!BX2&amp;"):"</f>
        <v>uz Ugovor o neposrednom sufinanciranju kupnje energetski učinkovitih vozila, davanjem sredstava Fonda (reg.broj: ):</v>
      </c>
      <c r="B4" s="693"/>
      <c r="C4" s="693"/>
      <c r="D4" s="693"/>
      <c r="E4" s="693"/>
      <c r="F4" s="693"/>
      <c r="G4" s="693"/>
      <c r="H4" s="693"/>
      <c r="I4" s="220"/>
      <c r="J4" s="220"/>
      <c r="K4" s="220"/>
      <c r="L4" s="220"/>
    </row>
    <row r="5" spans="1:12" ht="15.75" x14ac:dyDescent="0.25">
      <c r="B5" s="225"/>
      <c r="C5" s="225"/>
      <c r="D5" s="225"/>
      <c r="E5" s="225"/>
      <c r="F5" s="225"/>
      <c r="G5" s="225"/>
    </row>
    <row r="6" spans="1:12" ht="15.75" x14ac:dyDescent="0.25">
      <c r="A6" s="225" t="s">
        <v>286</v>
      </c>
      <c r="C6" s="225"/>
      <c r="D6" s="225"/>
      <c r="E6" s="225"/>
      <c r="F6" s="225"/>
      <c r="G6" s="225"/>
    </row>
    <row r="7" spans="1:12" ht="58.5" customHeight="1" x14ac:dyDescent="0.25">
      <c r="B7" s="225"/>
      <c r="C7" s="225"/>
      <c r="D7" s="225"/>
      <c r="E7" s="225"/>
      <c r="F7" s="225"/>
      <c r="G7" s="225"/>
    </row>
    <row r="8" spans="1:12" ht="60" x14ac:dyDescent="0.25">
      <c r="B8" s="226" t="s">
        <v>288</v>
      </c>
      <c r="C8" s="227" t="str">
        <f>Statistika!S1</f>
        <v>Kategorija vozila</v>
      </c>
      <c r="D8" s="227" t="s">
        <v>289</v>
      </c>
      <c r="E8" s="227" t="s">
        <v>232</v>
      </c>
      <c r="F8" s="227" t="s">
        <v>287</v>
      </c>
      <c r="G8" s="227" t="s">
        <v>328</v>
      </c>
      <c r="H8" s="224"/>
    </row>
    <row r="9" spans="1:12" x14ac:dyDescent="0.25">
      <c r="B9" s="233" t="s">
        <v>54</v>
      </c>
      <c r="C9" s="235">
        <f>Statistika!S2</f>
        <v>0</v>
      </c>
      <c r="D9" s="235">
        <f>Statistika!T2</f>
        <v>0</v>
      </c>
      <c r="E9" s="233">
        <f>Statistika!AB2</f>
        <v>0</v>
      </c>
      <c r="F9" s="234">
        <f>Statistika!AI2</f>
        <v>0</v>
      </c>
      <c r="G9" s="234">
        <f>Statistika!AM2</f>
        <v>0</v>
      </c>
      <c r="H9" s="222"/>
    </row>
    <row r="10" spans="1:12" x14ac:dyDescent="0.25">
      <c r="B10" s="233" t="s">
        <v>128</v>
      </c>
      <c r="C10" s="235">
        <f>Statistika!S3</f>
        <v>0</v>
      </c>
      <c r="D10" s="235">
        <f>Statistika!T3</f>
        <v>0</v>
      </c>
      <c r="E10" s="233">
        <f>Statistika!AB3</f>
        <v>0</v>
      </c>
      <c r="F10" s="234">
        <f>Statistika!AI3</f>
        <v>0</v>
      </c>
      <c r="G10" s="234">
        <f>Statistika!AM3</f>
        <v>0</v>
      </c>
      <c r="H10" s="222"/>
    </row>
    <row r="11" spans="1:12" x14ac:dyDescent="0.25">
      <c r="B11" s="233" t="s">
        <v>129</v>
      </c>
      <c r="C11" s="235">
        <f>Statistika!S4</f>
        <v>0</v>
      </c>
      <c r="D11" s="235">
        <f>Statistika!T4</f>
        <v>0</v>
      </c>
      <c r="E11" s="233">
        <f>Statistika!AB4</f>
        <v>0</v>
      </c>
      <c r="F11" s="234">
        <f>Statistika!AI4</f>
        <v>0</v>
      </c>
      <c r="G11" s="234">
        <f>Statistika!AM4</f>
        <v>0</v>
      </c>
      <c r="H11" s="222"/>
    </row>
    <row r="12" spans="1:12" x14ac:dyDescent="0.25">
      <c r="B12" s="233" t="s">
        <v>130</v>
      </c>
      <c r="C12" s="235">
        <f>Statistika!S5</f>
        <v>0</v>
      </c>
      <c r="D12" s="235">
        <f>Statistika!T5</f>
        <v>0</v>
      </c>
      <c r="E12" s="233">
        <f>Statistika!AB5</f>
        <v>0</v>
      </c>
      <c r="F12" s="234">
        <f>Statistika!AI5</f>
        <v>0</v>
      </c>
      <c r="G12" s="234">
        <f>Statistika!AM5</f>
        <v>0</v>
      </c>
      <c r="H12" s="222"/>
    </row>
    <row r="13" spans="1:12" x14ac:dyDescent="0.25">
      <c r="B13" s="233" t="s">
        <v>131</v>
      </c>
      <c r="C13" s="235">
        <f>Statistika!S6</f>
        <v>0</v>
      </c>
      <c r="D13" s="235">
        <f>Statistika!T6</f>
        <v>0</v>
      </c>
      <c r="E13" s="233">
        <f>Statistika!AB6</f>
        <v>0</v>
      </c>
      <c r="F13" s="234">
        <f>Statistika!AI6</f>
        <v>0</v>
      </c>
      <c r="G13" s="234">
        <f>Statistika!AM6</f>
        <v>0</v>
      </c>
      <c r="H13" s="222"/>
    </row>
    <row r="14" spans="1:12" x14ac:dyDescent="0.25">
      <c r="B14" s="233" t="s">
        <v>164</v>
      </c>
      <c r="C14" s="235">
        <f>Statistika!S7</f>
        <v>0</v>
      </c>
      <c r="D14" s="235">
        <f>Statistika!T7</f>
        <v>0</v>
      </c>
      <c r="E14" s="233">
        <f>Statistika!AB7</f>
        <v>0</v>
      </c>
      <c r="F14" s="234">
        <f>Statistika!AI7</f>
        <v>0</v>
      </c>
      <c r="G14" s="234">
        <f>Statistika!AM7</f>
        <v>0</v>
      </c>
      <c r="H14" s="222"/>
    </row>
    <row r="15" spans="1:12" x14ac:dyDescent="0.25">
      <c r="B15" s="233" t="s">
        <v>166</v>
      </c>
      <c r="C15" s="235">
        <f>Statistika!S8</f>
        <v>0</v>
      </c>
      <c r="D15" s="235">
        <f>Statistika!T8</f>
        <v>0</v>
      </c>
      <c r="E15" s="233">
        <f>Statistika!AB8</f>
        <v>0</v>
      </c>
      <c r="F15" s="234">
        <f>Statistika!AI8</f>
        <v>0</v>
      </c>
      <c r="G15" s="234">
        <f>Statistika!AM8</f>
        <v>0</v>
      </c>
      <c r="H15" s="222"/>
    </row>
    <row r="16" spans="1:12" x14ac:dyDescent="0.25">
      <c r="B16" s="233" t="s">
        <v>168</v>
      </c>
      <c r="C16" s="235">
        <f>Statistika!S9</f>
        <v>0</v>
      </c>
      <c r="D16" s="235">
        <f>Statistika!T9</f>
        <v>0</v>
      </c>
      <c r="E16" s="233">
        <f>Statistika!AB9</f>
        <v>0</v>
      </c>
      <c r="F16" s="234">
        <f>Statistika!AI9</f>
        <v>0</v>
      </c>
      <c r="G16" s="234">
        <f>Statistika!AM9</f>
        <v>0</v>
      </c>
      <c r="H16" s="222"/>
    </row>
    <row r="17" spans="2:8" x14ac:dyDescent="0.25">
      <c r="B17" s="233" t="s">
        <v>170</v>
      </c>
      <c r="C17" s="235">
        <f>Statistika!S10</f>
        <v>0</v>
      </c>
      <c r="D17" s="235">
        <f>Statistika!T10</f>
        <v>0</v>
      </c>
      <c r="E17" s="233">
        <f>Statistika!AB10</f>
        <v>0</v>
      </c>
      <c r="F17" s="234">
        <f>Statistika!AI10</f>
        <v>0</v>
      </c>
      <c r="G17" s="234">
        <f>Statistika!AM10</f>
        <v>0</v>
      </c>
      <c r="H17" s="222"/>
    </row>
    <row r="18" spans="2:8" x14ac:dyDescent="0.25">
      <c r="B18" s="233" t="s">
        <v>172</v>
      </c>
      <c r="C18" s="235">
        <f>Statistika!S11</f>
        <v>0</v>
      </c>
      <c r="D18" s="235">
        <f>Statistika!T11</f>
        <v>0</v>
      </c>
      <c r="E18" s="233">
        <f>Statistika!AB11</f>
        <v>0</v>
      </c>
      <c r="F18" s="234">
        <f>Statistika!AI11</f>
        <v>0</v>
      </c>
      <c r="G18" s="234">
        <f>Statistika!AM11</f>
        <v>0</v>
      </c>
      <c r="H18" s="222"/>
    </row>
    <row r="19" spans="2:8" ht="15.75" x14ac:dyDescent="0.25">
      <c r="B19" s="230"/>
      <c r="C19" s="231"/>
      <c r="D19" s="231"/>
      <c r="E19" s="230"/>
      <c r="F19" s="232"/>
      <c r="G19" s="232"/>
      <c r="H19" s="223"/>
    </row>
    <row r="20" spans="2:8" ht="15.75" x14ac:dyDescent="0.25">
      <c r="B20" s="694" t="s">
        <v>292</v>
      </c>
      <c r="C20" s="695"/>
      <c r="D20" s="696"/>
      <c r="E20" s="228">
        <f>SUM(E9:E18)</f>
        <v>0</v>
      </c>
      <c r="F20" s="236" t="s">
        <v>290</v>
      </c>
      <c r="G20" s="229">
        <f>SUM(G9:G18)</f>
        <v>0</v>
      </c>
      <c r="H20" s="221"/>
    </row>
    <row r="21" spans="2:8" ht="15.75" x14ac:dyDescent="0.25">
      <c r="B21" s="225"/>
      <c r="C21" s="225"/>
      <c r="D21" s="225"/>
      <c r="E21" s="225"/>
      <c r="F21" s="225"/>
      <c r="G21" s="225"/>
    </row>
    <row r="22" spans="2:8" x14ac:dyDescent="0.25">
      <c r="B22" t="str">
        <f>"*"&amp;Statistika!AN2</f>
        <v>*</v>
      </c>
    </row>
  </sheetData>
  <mergeCells count="2">
    <mergeCell ref="A4:H4"/>
    <mergeCell ref="B20:D20"/>
  </mergeCells>
  <pageMargins left="0.7" right="0.7" top="0.75" bottom="0.75" header="0.3" footer="0.3"/>
  <pageSetup paperSize="9" scale="6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E941379-CCDE-4487-91A4-78AE29E3AA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13</vt:i4>
      </vt:variant>
    </vt:vector>
  </HeadingPairs>
  <TitlesOfParts>
    <vt:vector size="19" baseType="lpstr">
      <vt:lpstr>Prijavni obrazac</vt:lpstr>
      <vt:lpstr>Nevidljivo</vt:lpstr>
      <vt:lpstr>Statistika</vt:lpstr>
      <vt:lpstr>Isplata</vt:lpstr>
      <vt:lpstr>Odluka i Ugovor</vt:lpstr>
      <vt:lpstr>Troskovnik Ugovor</vt:lpstr>
      <vt:lpstr>EK</vt:lpstr>
      <vt:lpstr>IZVOR_SREDSTAVA</vt:lpstr>
      <vt:lpstr>KATEGORIJA</vt:lpstr>
      <vt:lpstr>MJERA_IZ_PLANA</vt:lpstr>
      <vt:lpstr>Isplata!Podrucje_ispisa</vt:lpstr>
      <vt:lpstr>'Odluka i Ugovor'!Podrucje_ispisa</vt:lpstr>
      <vt:lpstr>'Prijavni obrazac'!Podrucje_ispisa</vt:lpstr>
      <vt:lpstr>'Troskovnik Ugovor'!Podrucje_ispisa</vt:lpstr>
      <vt:lpstr>POGON</vt:lpstr>
      <vt:lpstr>STATUS_POSTUPKA_JAVNE_NABAVE</vt:lpstr>
      <vt:lpstr>STATUS_PROVEDBE_UGOVORA</vt:lpstr>
      <vt:lpstr>VRSTA_SREDSTAVA</vt:lpstr>
      <vt:lpstr>ŽUPANIJA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ddeljkic</dc:creator>
  <cp:lastModifiedBy>Reviewer</cp:lastModifiedBy>
  <cp:lastPrinted>2019-05-07T11:35:33Z</cp:lastPrinted>
  <dcterms:created xsi:type="dcterms:W3CDTF">2013-07-05T11:20:59Z</dcterms:created>
  <dcterms:modified xsi:type="dcterms:W3CDTF">2019-05-08T08:46:12Z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bbd07869-46db-4e67-8107-9aa7a6aff87b</vt:lpwstr>
  </property>
  <property fmtid="{D5CDD505-2E9C-101B-9397-08002B2CF9AE}" pid="3" name="bjSaver">
    <vt:lpwstr>OdHR93hNep6RH6AaLKZJJrIicnQYzLTJ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